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R:\2022\SIF 2022\TSJ - ANUAL Formatos IFT 2022 - Poderes del Estado\"/>
    </mc:Choice>
  </mc:AlternateContent>
  <xr:revisionPtr revIDLastSave="0" documentId="13_ncr:1_{1CFBA168-3B18-4F8E-B870-F355EFBB2D68}" xr6:coauthVersionLast="47" xr6:coauthVersionMax="47" xr10:uidLastSave="{00000000-0000-0000-0000-000000000000}"/>
  <bookViews>
    <workbookView xWindow="-110" yWindow="-110" windowWidth="19420" windowHeight="10420" xr2:uid="{00000000-000D-0000-FFFF-FFFF00000000}"/>
  </bookViews>
  <sheets>
    <sheet name="TSJ" sheetId="3" r:id="rId1"/>
  </sheets>
  <definedNames>
    <definedName name="_Hlk43911347" localSheetId="0">TSJ!$B$147</definedName>
    <definedName name="_Hlk43915786" localSheetId="0">TSJ!#REF!</definedName>
    <definedName name="_xlnm.Print_Area" localSheetId="0">TSJ!$A$1:$O$455</definedName>
    <definedName name="_xlnm.Print_Titles" localSheetId="0">TSJ!$1:$5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3" l="1"/>
  <c r="H67" i="3" s="1"/>
  <c r="H51" i="3"/>
  <c r="H42" i="3"/>
  <c r="G29" i="3"/>
  <c r="G33" i="3" s="1"/>
  <c r="G23" i="3"/>
  <c r="H64" i="3" l="1"/>
  <c r="H66" i="3"/>
  <c r="H61" i="3"/>
  <c r="H65" i="3"/>
  <c r="H62" i="3"/>
  <c r="H63" i="3"/>
  <c r="D317" i="3"/>
  <c r="H68" i="3" l="1"/>
  <c r="D310" i="3" l="1"/>
  <c r="G315" i="3"/>
  <c r="G314" i="3"/>
  <c r="G313" i="3"/>
  <c r="G312" i="3"/>
  <c r="G311" i="3"/>
  <c r="G310" i="3"/>
  <c r="G316" i="3"/>
  <c r="G317" i="3" l="1"/>
  <c r="G452" i="3"/>
  <c r="J359" i="3" l="1"/>
  <c r="G359" i="3"/>
  <c r="G372" i="3" s="1"/>
  <c r="L371" i="3"/>
  <c r="I371" i="3"/>
  <c r="L370" i="3"/>
  <c r="I370" i="3"/>
  <c r="L369" i="3"/>
  <c r="I369" i="3"/>
  <c r="L368" i="3"/>
  <c r="I368" i="3"/>
  <c r="L366" i="3"/>
  <c r="I366" i="3"/>
  <c r="J372" i="3" l="1"/>
  <c r="G144" i="3"/>
  <c r="E359" i="3" l="1"/>
  <c r="L360" i="3"/>
  <c r="E372" i="3" l="1"/>
  <c r="I360" i="3"/>
  <c r="L364" i="3"/>
  <c r="L365" i="3"/>
  <c r="I364" i="3"/>
  <c r="I365" i="3"/>
  <c r="L361" i="3" l="1"/>
  <c r="I361" i="3"/>
  <c r="J233" i="3" l="1"/>
  <c r="J126" i="3" l="1"/>
  <c r="L363" i="3"/>
  <c r="L362" i="3"/>
  <c r="I363" i="3"/>
  <c r="I362" i="3"/>
  <c r="L372" i="3" l="1"/>
  <c r="F196" i="3" l="1"/>
  <c r="M399" i="3" l="1"/>
  <c r="M398" i="3"/>
  <c r="M396" i="3"/>
  <c r="M395" i="3"/>
  <c r="M393" i="3"/>
  <c r="L233" i="3" l="1"/>
  <c r="L228" i="3"/>
  <c r="L229" i="3" s="1"/>
  <c r="L230" i="3" s="1"/>
  <c r="L231" i="3" s="1"/>
  <c r="L232" i="3" s="1"/>
  <c r="E338" i="3" l="1"/>
  <c r="F265" i="3" l="1"/>
  <c r="E252" i="3" l="1"/>
  <c r="H251" i="3"/>
  <c r="H250" i="3"/>
  <c r="F182" i="3" l="1"/>
  <c r="I106" i="3"/>
  <c r="H249" i="3"/>
  <c r="H252" i="3" s="1"/>
  <c r="G82" i="3" l="1"/>
  <c r="G445" i="3" l="1"/>
  <c r="G423" i="3"/>
  <c r="G413" i="3"/>
  <c r="G406" i="3"/>
  <c r="K397" i="3"/>
  <c r="I397" i="3"/>
  <c r="G397" i="3"/>
  <c r="K394" i="3"/>
  <c r="I394" i="3"/>
  <c r="G394" i="3"/>
  <c r="K392" i="3"/>
  <c r="I392" i="3"/>
  <c r="G392" i="3"/>
  <c r="G338" i="3"/>
  <c r="I336" i="3"/>
  <c r="I335" i="3"/>
  <c r="I334" i="3"/>
  <c r="I333" i="3"/>
  <c r="I332" i="3"/>
  <c r="H162" i="3"/>
  <c r="M397" i="3" l="1"/>
  <c r="M392" i="3"/>
  <c r="M394" i="3"/>
  <c r="G453" i="3"/>
  <c r="G400" i="3"/>
  <c r="K400" i="3"/>
  <c r="G417" i="3"/>
  <c r="I338" i="3"/>
  <c r="L359" i="3"/>
  <c r="I400" i="3"/>
  <c r="M400" i="3" l="1"/>
  <c r="I359" i="3" l="1"/>
  <c r="I372" i="3"/>
</calcChain>
</file>

<file path=xl/sharedStrings.xml><?xml version="1.0" encoding="utf-8"?>
<sst xmlns="http://schemas.openxmlformats.org/spreadsheetml/2006/main" count="702" uniqueCount="497">
  <si>
    <t xml:space="preserve">A.I INFORMACIÓN CONTABLE </t>
  </si>
  <si>
    <t>Nota 1:</t>
  </si>
  <si>
    <t>Cuenta contable</t>
  </si>
  <si>
    <t>Concepto</t>
  </si>
  <si>
    <t>Importe</t>
  </si>
  <si>
    <t>Notas adicionales</t>
  </si>
  <si>
    <t>1.1.1.1</t>
  </si>
  <si>
    <t>Efectivo</t>
  </si>
  <si>
    <t>a)</t>
  </si>
  <si>
    <t>1.1.1.2</t>
  </si>
  <si>
    <t>Bancos</t>
  </si>
  <si>
    <t>b)</t>
  </si>
  <si>
    <t>1.1.1.4</t>
  </si>
  <si>
    <t>Inversiones Temporales</t>
  </si>
  <si>
    <t>c)</t>
  </si>
  <si>
    <t>Totales</t>
  </si>
  <si>
    <t>Número de cuenta</t>
  </si>
  <si>
    <t>Tipo de cuenta</t>
  </si>
  <si>
    <t>Institución bancaria</t>
  </si>
  <si>
    <t>Destino</t>
  </si>
  <si>
    <t>Cheques (Cuenta Corriente)</t>
  </si>
  <si>
    <t>BBVA Bancomer</t>
  </si>
  <si>
    <t>Gastos de operación</t>
  </si>
  <si>
    <t>Cheques (Cuenta Compensaciones)</t>
  </si>
  <si>
    <t>Dispersión de compensaciones a empleados que eligen su pago en esta institución</t>
  </si>
  <si>
    <t xml:space="preserve">Tarjeta de débito empresarial </t>
  </si>
  <si>
    <t>Cheques (Cuenta Honorarios)</t>
  </si>
  <si>
    <t>Cheques (Nómina)</t>
  </si>
  <si>
    <t>1)</t>
  </si>
  <si>
    <t>Banorte</t>
  </si>
  <si>
    <t>Dispersión de nómina a empleados que eligen su pago en esta institución</t>
  </si>
  <si>
    <t>Cheques (Compensación)</t>
  </si>
  <si>
    <t>Dispersión de compensación a empleados que eligen su pago en esta institución</t>
  </si>
  <si>
    <t>Cheques</t>
  </si>
  <si>
    <t>HSBC</t>
  </si>
  <si>
    <t>65-50637878-2</t>
  </si>
  <si>
    <t>Santander</t>
  </si>
  <si>
    <t>65-50807639-1</t>
  </si>
  <si>
    <t>2)</t>
  </si>
  <si>
    <t>Scotiabank</t>
  </si>
  <si>
    <t>Comentarios</t>
  </si>
  <si>
    <t>Fondos de inversión con liquidez menor a 30 días</t>
  </si>
  <si>
    <t xml:space="preserve">Banorte Inversión </t>
  </si>
  <si>
    <t>67-50646077-6</t>
  </si>
  <si>
    <t>Santander Inversión</t>
  </si>
  <si>
    <t>Nota 2:</t>
  </si>
  <si>
    <t>1.1.2.2</t>
  </si>
  <si>
    <t>Cuentas por Cobrar a Corto Plazo</t>
  </si>
  <si>
    <t>1.1.2.3</t>
  </si>
  <si>
    <t>Deudores Diversos por Cobrar a Corto Plazo</t>
  </si>
  <si>
    <t>Nota 3:</t>
  </si>
  <si>
    <t>1.1.3.1</t>
  </si>
  <si>
    <t>Anticipo a Proveedores por Adquisición de Bienes y Prestación de Servicios a Corto Plazo</t>
  </si>
  <si>
    <t>Nota 4:</t>
  </si>
  <si>
    <t>Nota 5:</t>
  </si>
  <si>
    <t>Cuenta Contable</t>
  </si>
  <si>
    <t>Depreciación / Amortización</t>
  </si>
  <si>
    <t>Estado</t>
  </si>
  <si>
    <t>1.2.3.1</t>
  </si>
  <si>
    <t>Terrenos (Ubicados en Cd. Delicias y Camargo)</t>
  </si>
  <si>
    <t>No se han realizado amortizaciones ni depreciaciones.</t>
  </si>
  <si>
    <t>En funcionamiento</t>
  </si>
  <si>
    <t>1.2.3.3</t>
  </si>
  <si>
    <t>Edificios no Habitacionales (Oficinas)</t>
  </si>
  <si>
    <t>1.2.4.1</t>
  </si>
  <si>
    <t>Mobiliario y equipo de administración</t>
  </si>
  <si>
    <t>1.2.4.2</t>
  </si>
  <si>
    <t>Mobiliario y Equipo Educacional y Recreativo</t>
  </si>
  <si>
    <t>1.2.4.3</t>
  </si>
  <si>
    <t xml:space="preserve">Equipo e Instrumental Médico y de Laboratorio </t>
  </si>
  <si>
    <t>1.2.4.4</t>
  </si>
  <si>
    <t>Equipo de transporte</t>
  </si>
  <si>
    <t>1.2.4.6</t>
  </si>
  <si>
    <t>Maquinaria, otros equipos y herramientas</t>
  </si>
  <si>
    <t>1.2.5.1</t>
  </si>
  <si>
    <t>Software</t>
  </si>
  <si>
    <t>1.2.5.4</t>
  </si>
  <si>
    <t>Licencias</t>
  </si>
  <si>
    <t>Total</t>
  </si>
  <si>
    <t>Nota 6:</t>
  </si>
  <si>
    <t>Nota 7:</t>
  </si>
  <si>
    <t>El Pasivo del Poder Judicial se conforma de la manera siguiente:</t>
  </si>
  <si>
    <t>Nombre</t>
  </si>
  <si>
    <t>Descripción</t>
  </si>
  <si>
    <t>Vencimiento en días</t>
  </si>
  <si>
    <t>Factibilidad de pago</t>
  </si>
  <si>
    <t>2.1.1.1</t>
  </si>
  <si>
    <t>Servicios personales por pagar a corto Plazo</t>
  </si>
  <si>
    <t>Aportación patronal de pensiones, servicio médico, diferencial de servicio médico, fondo de ahorro.</t>
  </si>
  <si>
    <t xml:space="preserve">Menor a 30 </t>
  </si>
  <si>
    <t xml:space="preserve"> Factible</t>
  </si>
  <si>
    <t>2.1.1.2</t>
  </si>
  <si>
    <t>Proveedores por pagar a corto plazo</t>
  </si>
  <si>
    <t>Varios Proveedores</t>
  </si>
  <si>
    <t>2.1.1.3</t>
  </si>
  <si>
    <t>Contratistas por obra pública por pagar a corto plazo</t>
  </si>
  <si>
    <t>Varios Contratistas</t>
  </si>
  <si>
    <t>2.1.1.5</t>
  </si>
  <si>
    <t>Transferencias otorgadas por pagar a corto plazo</t>
  </si>
  <si>
    <t>Pagos efectuados a Pensiones Civiles del Estado de Chihuahua</t>
  </si>
  <si>
    <t>Menor a 30</t>
  </si>
  <si>
    <t>Factible</t>
  </si>
  <si>
    <t>d)</t>
  </si>
  <si>
    <t>2.1.1.7</t>
  </si>
  <si>
    <t>Retenciones y Contribuciones por Pagar</t>
  </si>
  <si>
    <t>Retenciones efectuadas por ISR derivado de servicios profesionales y arrendamiento</t>
  </si>
  <si>
    <t>e)</t>
  </si>
  <si>
    <t>2.1.1.9</t>
  </si>
  <si>
    <t>Otras Cuentas por Pagar a Corto Plazo</t>
  </si>
  <si>
    <t>f)</t>
  </si>
  <si>
    <t xml:space="preserve">Nota 1: </t>
  </si>
  <si>
    <t>El Poder Judicial no cuenta con patrimonio contribuido de la institución.</t>
  </si>
  <si>
    <t xml:space="preserve"> </t>
  </si>
  <si>
    <t>Saldo</t>
  </si>
  <si>
    <t>Procedencia de los Recursos</t>
  </si>
  <si>
    <t>Presupuesto de Egresos Aprobado (Ejercicios anteriores)</t>
  </si>
  <si>
    <t>Ingresos Propios (Rendimientos bancarios)</t>
  </si>
  <si>
    <t>Tipo</t>
  </si>
  <si>
    <t>Monto</t>
  </si>
  <si>
    <t>Naturaleza</t>
  </si>
  <si>
    <t xml:space="preserve">Ministración </t>
  </si>
  <si>
    <t>Acreedora</t>
  </si>
  <si>
    <t>Servicios Básicos (Ingreso virtual que carga la Secretaría de Hacienda de Gobierno del Estado de Chihuahua de energía eléctrica, telefonía, etc.)</t>
  </si>
  <si>
    <t>Los Gastos de Funcionamiento son los siguientes:</t>
  </si>
  <si>
    <t>%</t>
  </si>
  <si>
    <t>Servicios personales</t>
  </si>
  <si>
    <t>Materiales y suministro</t>
  </si>
  <si>
    <t>Servicios generales</t>
  </si>
  <si>
    <t>Transferencias internas y asignaciones al sector público</t>
  </si>
  <si>
    <t>Total Gastos de funcionamiento</t>
  </si>
  <si>
    <t>4. NOTAS AL ESTADO DE FLUJOS DE EFECTIVO</t>
  </si>
  <si>
    <t>4.1 EFECTIVO Y EQUIVALENTES</t>
  </si>
  <si>
    <t>Inversiones</t>
  </si>
  <si>
    <t xml:space="preserve">Nota 2: </t>
  </si>
  <si>
    <t>Importe de los pagos realizados durante el período</t>
  </si>
  <si>
    <t>Mobiliario y Equipo de Administración</t>
  </si>
  <si>
    <t>Equipo e Instrumental Médico y de Laboratorio</t>
  </si>
  <si>
    <t>Maquinaria, Otros Equipos y Herramientas</t>
  </si>
  <si>
    <t>Bienes Inmuebles</t>
  </si>
  <si>
    <t xml:space="preserve">A.II INFORMACIÓN PRESUPUESTAL </t>
  </si>
  <si>
    <t>1. NOTAS AL ESTADO DE EJERCICIO DEL PRESUPUESTO DE EGRESOS</t>
  </si>
  <si>
    <t>El detalle del presupuesto ejercido y el análisis de su variación porcentual con relación a los importes aprobados en el Presupuesto de Egresos, se explican a continuación:</t>
  </si>
  <si>
    <t xml:space="preserve">Objeto de Gasto </t>
  </si>
  <si>
    <t>Variación (excedente) respecto al presupuesto aprobado</t>
  </si>
  <si>
    <t>Explicación de la variación (excedente)</t>
  </si>
  <si>
    <t>($)</t>
  </si>
  <si>
    <t>(%)</t>
  </si>
  <si>
    <t>No se presenta excedente</t>
  </si>
  <si>
    <t>Materiales y suministros</t>
  </si>
  <si>
    <t>Transferencias, Asignaciones, Subsidios y Otras Ayudas</t>
  </si>
  <si>
    <t>Bienes muebles, inmuebles e intangibles</t>
  </si>
  <si>
    <t>Inversión Pública</t>
  </si>
  <si>
    <t>2. NOTAS AL ESTADO ANALITICO DE INGRESOS PRESUPUESTARIOS</t>
  </si>
  <si>
    <t>Ingresos Presupuestales</t>
  </si>
  <si>
    <t>3. PRESUPUESTO BASADO EN RESULTADOS (PBR)</t>
  </si>
  <si>
    <t xml:space="preserve">A continuación se detalla el presupuesto autorizado y ejercido únicamente de los programas que tienen componente y actividad. </t>
  </si>
  <si>
    <t>Actividad</t>
  </si>
  <si>
    <t>Nombre Actividad</t>
  </si>
  <si>
    <t>Presupuesto Autorizado por el Pleno del Tribunal</t>
  </si>
  <si>
    <t>Presupuesto Modificado</t>
  </si>
  <si>
    <t>Presupuesto Ejercido</t>
  </si>
  <si>
    <t>% Ejercido</t>
  </si>
  <si>
    <t>Impartición y acceso a la Justicia Coordinado</t>
  </si>
  <si>
    <t>Cheques (Distrito Bravos)</t>
  </si>
  <si>
    <t>Tarjeta Empresarial</t>
  </si>
  <si>
    <t>Cheques (Ministración Federal)</t>
  </si>
  <si>
    <t>0451073176</t>
  </si>
  <si>
    <t>0451073184</t>
  </si>
  <si>
    <t>0186896502</t>
  </si>
  <si>
    <t>0100515485</t>
  </si>
  <si>
    <t>0111045490</t>
  </si>
  <si>
    <t>0180277223</t>
  </si>
  <si>
    <t>0115303923</t>
  </si>
  <si>
    <t>1109710016</t>
  </si>
  <si>
    <t>0357782497</t>
  </si>
  <si>
    <t>25602359244</t>
  </si>
  <si>
    <t>Pensiones y Jubilaciones</t>
  </si>
  <si>
    <t>TRIBUNAL SUPERIOR DE JUSTICIA DEL ESTADO DE CHIHUAHUA</t>
  </si>
  <si>
    <t>Notas a los Estados Financieros</t>
  </si>
  <si>
    <t>1.</t>
  </si>
  <si>
    <t>Total de Ingresos Presupuestarios (Dev. EAI)</t>
  </si>
  <si>
    <t>2.</t>
  </si>
  <si>
    <t>Más Ingresos Contables No Presupuestarios</t>
  </si>
  <si>
    <t>2.1.</t>
  </si>
  <si>
    <t>Ingresos Financieros (EA,R 4.3.1)</t>
  </si>
  <si>
    <t>2.2.</t>
  </si>
  <si>
    <t>Incremento por Variación de Inventarios  (EA,R 4.3.2)</t>
  </si>
  <si>
    <t>2.3.</t>
  </si>
  <si>
    <t>Disminución del Exceso de Estimaciones por Pérdida o Deterioro u Obsolescencia  (EA,R 4.3.3)</t>
  </si>
  <si>
    <t>2.4.</t>
  </si>
  <si>
    <t>Disminución del Exceso de Provisiones  (EA,R 4.3.4)</t>
  </si>
  <si>
    <t>2.5.</t>
  </si>
  <si>
    <t>Otros Ingresos y Beneficios Varios  (EA,R 4.3.9)</t>
  </si>
  <si>
    <t>2.6.</t>
  </si>
  <si>
    <t>Otros Ingresos Contables No Presupuestarios</t>
  </si>
  <si>
    <t>3.</t>
  </si>
  <si>
    <t>Menos Ingresos Presupuestarios No Contables</t>
  </si>
  <si>
    <t>3.1.</t>
  </si>
  <si>
    <t>Aprovechamientos Patrimoniales (EAI, CRI 62)</t>
  </si>
  <si>
    <t>3.2.</t>
  </si>
  <si>
    <t>Ingresos Derivados de Financiamientos (EAI, CRI 0)</t>
  </si>
  <si>
    <t>3.3</t>
  </si>
  <si>
    <t>Otros Ingresos Presupuestarios No Contables</t>
  </si>
  <si>
    <t>4.</t>
  </si>
  <si>
    <t>Total de Ingresos Contables</t>
  </si>
  <si>
    <t xml:space="preserve">Conciliación entre los Ingresos Presupuestarios y Contables </t>
  </si>
  <si>
    <t>Total de Egresos Presupuestarios (Dev. EAEPE)</t>
  </si>
  <si>
    <t>Menos Egresos Presupuestarios No Contables</t>
  </si>
  <si>
    <t>Materias Primas y Materiales de Producción y Comercialización (COG 2300)</t>
  </si>
  <si>
    <t>Materiales y Suministros (COG 2100,2200,2400,2500,2600,2700,2800 y 2900)</t>
  </si>
  <si>
    <t>Mobiliario y Equipo de Administración (COG 5100)</t>
  </si>
  <si>
    <t>Mobiliario y Equipo Educacional y Recreativo (COG 5200)</t>
  </si>
  <si>
    <t>Equipo e Instrumental Médico y de Laboratorio (COG 5300)</t>
  </si>
  <si>
    <t>2.7.</t>
  </si>
  <si>
    <t>Equipo de Defensa y seguridad (COG 5500)</t>
  </si>
  <si>
    <t>2.8.</t>
  </si>
  <si>
    <t>Maquinaria, Otros Equipos y Herramientas (COG 5600)</t>
  </si>
  <si>
    <t>2.9.</t>
  </si>
  <si>
    <t>Activos Biológicos (COG 5700)</t>
  </si>
  <si>
    <t>2.10.</t>
  </si>
  <si>
    <t>Bienes Inmuebles (COG 5800)</t>
  </si>
  <si>
    <t xml:space="preserve">2.11. </t>
  </si>
  <si>
    <t>2.12.</t>
  </si>
  <si>
    <t>Obra Pública en Bienes de Dominio Público (COG 6100)</t>
  </si>
  <si>
    <t>2.13.</t>
  </si>
  <si>
    <t>Obra Pública en Bienes Propios (COG 6200)</t>
  </si>
  <si>
    <t>2.14.</t>
  </si>
  <si>
    <t>Acciones y Participaciones de Capital (COG7200)</t>
  </si>
  <si>
    <t>2.15.</t>
  </si>
  <si>
    <t>Compra de Títulos y Valores (COG7300)</t>
  </si>
  <si>
    <t>2.16.</t>
  </si>
  <si>
    <t>Concesión de Préstamos (COG7400)</t>
  </si>
  <si>
    <t xml:space="preserve">2.17. </t>
  </si>
  <si>
    <t>Inversiones en Fideicomisos, Mandatos y Otros Análogos  (COG 7500)</t>
  </si>
  <si>
    <t>2.18.</t>
  </si>
  <si>
    <t>2.19.</t>
  </si>
  <si>
    <t>Amortización de la Deuda Pública (COG 9100)</t>
  </si>
  <si>
    <t>2.20.</t>
  </si>
  <si>
    <t>Adeudos de Ejercicios Ficales Anteriores (ADEFAS) (COG 9900)</t>
  </si>
  <si>
    <t>2.21.</t>
  </si>
  <si>
    <t>Otros Egresos Presupuestarios No Contables</t>
  </si>
  <si>
    <t>Más Gastos Contables No Presupuestarios</t>
  </si>
  <si>
    <t>Provisiones (EA, R 5.5.2)</t>
  </si>
  <si>
    <t xml:space="preserve">3.3. </t>
  </si>
  <si>
    <t>Disminución de Inventarios (EA, R 5.5.3)</t>
  </si>
  <si>
    <t>3.4.</t>
  </si>
  <si>
    <t>3.5.</t>
  </si>
  <si>
    <t>Aumento por Insuficiencia de Provisiones (EA, R 5.5.5)</t>
  </si>
  <si>
    <t>3.6.</t>
  </si>
  <si>
    <t>Otros Gastos (EA, R 5.5.9)</t>
  </si>
  <si>
    <t>3.7.</t>
  </si>
  <si>
    <t>Otros Gastos Contables No Presupuestarios</t>
  </si>
  <si>
    <t>Total de Gastos Contables</t>
  </si>
  <si>
    <t xml:space="preserve">Conciliación entre los Egresos Presupuestarios y Contables </t>
  </si>
  <si>
    <t>b)    El saldo en Bancos está integrado por las siguientes cuentas:</t>
  </si>
  <si>
    <t>a)    El saldo de cuentas por cobrar está integrado como sigue:</t>
  </si>
  <si>
    <t>·   Excedente en depósitos por comprobar</t>
  </si>
  <si>
    <t>·   Retenciones a los empleados por juicios</t>
  </si>
  <si>
    <t>·   Deducciones por nómina</t>
  </si>
  <si>
    <t>Gastos de operación del Distrito Bravos</t>
  </si>
  <si>
    <t>Ministración de las Participaciones Federales, que se utiliza para ejercer el recursos de las mismas.</t>
  </si>
  <si>
    <t>Total de efectivo
 y equivalentes</t>
  </si>
  <si>
    <t>Total de Adquisiciones de Bienes 
Muebles e Inmuebles e Intangibles</t>
  </si>
  <si>
    <r>
      <t>Nota 2:</t>
    </r>
    <r>
      <rPr>
        <sz val="12"/>
        <color theme="1"/>
        <rFont val="Arial"/>
        <family val="2"/>
      </rPr>
      <t xml:space="preserve"> </t>
    </r>
  </si>
  <si>
    <r>
      <t>Nota 3:</t>
    </r>
    <r>
      <rPr>
        <sz val="12"/>
        <color theme="1"/>
        <rFont val="Arial"/>
        <family val="2"/>
      </rPr>
      <t xml:space="preserve"> </t>
    </r>
  </si>
  <si>
    <t>Notas  
adicionales</t>
  </si>
  <si>
    <t>a) Notas de Desglose</t>
  </si>
  <si>
    <t>0100320234</t>
  </si>
  <si>
    <t>Cheques (CONSPEN)</t>
  </si>
  <si>
    <t>3)</t>
  </si>
  <si>
    <t>1375163722</t>
  </si>
  <si>
    <t>3</t>
  </si>
  <si>
    <t>4</t>
  </si>
  <si>
    <t>5</t>
  </si>
  <si>
    <t>1.2.6.3</t>
  </si>
  <si>
    <t>1</t>
  </si>
  <si>
    <t>Vehículos y Equipo de Transporte (COG 5400)</t>
  </si>
  <si>
    <t>Provisiones para Contingencias y Otras Erogaciones Especiales (COG 7900)</t>
  </si>
  <si>
    <t>Estimaciones, Depreciaciones, Deterioros, Obsolescencias y Amortizaciones (EA, R 5.5.1)</t>
  </si>
  <si>
    <t>Aumento por Insuficiencia de Estimaciones por Pérdidas o Deterioro u Obsolescencia (EA, R 5.5.4)</t>
  </si>
  <si>
    <r>
      <t>1.</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</si>
  <si>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3.</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</si>
  <si>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4.</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</si>
  <si>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5.</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</si>
  <si>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t>0117033265</t>
  </si>
  <si>
    <t>Cheques (DONATIVO)</t>
  </si>
  <si>
    <t>4)</t>
  </si>
  <si>
    <t>2</t>
  </si>
  <si>
    <t>1378156387</t>
  </si>
  <si>
    <t>Ingresos Propios (Donativo)</t>
  </si>
  <si>
    <t>1.2.6.5</t>
  </si>
  <si>
    <t xml:space="preserve">1369886877 </t>
  </si>
  <si>
    <t>Licencias Informáticas e Intelectuales</t>
  </si>
  <si>
    <t>Ingresos Propios (Convenio celebrado con la STPS estatal para impartir curso de capacitación)</t>
  </si>
  <si>
    <t>Ingresos Propios (Convenio celebrado con el Municipio de Juárez) para impartir curso de capacitación</t>
  </si>
  <si>
    <t xml:space="preserve">Ingresos Propios (Actualización en trámites de devolución de pago de lo indebido efectuadas por el SAT) </t>
  </si>
  <si>
    <t>Observaciones</t>
  </si>
  <si>
    <t>Ingresos Propios (Convenio celebrado con DECJ - FICOSEC)</t>
  </si>
  <si>
    <t>Depreciaciones</t>
  </si>
  <si>
    <t>Variación en la Hacienda Pública</t>
  </si>
  <si>
    <t>0117937709</t>
  </si>
  <si>
    <t>Cheques (Tribunales Federales)</t>
  </si>
  <si>
    <t>Saldo Inicial Enero 2022</t>
  </si>
  <si>
    <t>Pago de remanentes al Fondo Auxiliar según oficio SG5668/2019 en el numeral 6.2 celebrado por el Pleno del Tribunal Superior de Justicia</t>
  </si>
  <si>
    <t>Al inicio del período
(1 de enero de 2022)</t>
  </si>
  <si>
    <t>Presupuesto Modificado 2022</t>
  </si>
  <si>
    <t>Ley de Ingresos Aprobada y Modificada Anual 2022</t>
  </si>
  <si>
    <t>Gasto generado por las retenciones de ISR compensación de julio a diciembre 2019 (pendientes de pagar al SAT)</t>
  </si>
  <si>
    <t>Recargos y actualizaciones generados de la omisión del entero de las retenciones del ISR compensación de julio a diciembre 2019, calculadas al 30 de septiembre 2021 (pendientes de pagar al SAT)</t>
  </si>
  <si>
    <t>Comprobación, reclasificación y cancelación del gastos de ejercicios anteriores</t>
  </si>
  <si>
    <t>Los otros gastos contables no presupuestarios se derivan de los redondeos de los centavos al generarse las pólizas de registro de las diversas operaciones efectuadas.</t>
  </si>
  <si>
    <t>Controversias en la aplicación de la Ley dirimidas en primer instancia</t>
  </si>
  <si>
    <t>Aumentar la eficacia en la celebración de audiencias programadas</t>
  </si>
  <si>
    <t>Optimizar los servicios de apoyo jurisdiccional</t>
  </si>
  <si>
    <t>Servicio de justicia apoyado administrativamente</t>
  </si>
  <si>
    <t>0118773238</t>
  </si>
  <si>
    <t>5) 
Gasto de operación Centro de Conciliacion Laboral</t>
  </si>
  <si>
    <t>Vehículos y Equipo de Transporte</t>
  </si>
  <si>
    <t>5. NOTAS AL ESTADO ANALÍTICO DEL ACTIVO</t>
  </si>
  <si>
    <t>d)    No se tienen trámites de transferencias pendientes de pago.</t>
  </si>
  <si>
    <t>5)</t>
  </si>
  <si>
    <t>6)</t>
  </si>
  <si>
    <t>3)    Cuenta cancelada, ya que el donativo recibido por la empresaria taiwanesa Diana Mey Lan Lee, para la implementación del Tribunal de Violencia de Género en Ciudad Juárez, según convenio de coordinación aprobado por el Consejo de la Judicatura fue erogado en la adquisición de equipo de cómputo. Se incluye únicamente con propósito informativo.</t>
  </si>
  <si>
    <t>5)    Cuenta cancelada, ya que había sido aperturada con motivo del convenio celebrado entre el Centro de Conciliacion Laboral y el Tribunal Superior de Justicia para la evaluación de los candidatos a conciliadores dentro del Concurso de Oposición, en virtud de que los recursos recibidos ya fueron erogados, por un importe de $70,850.00. Se incluye únicamente con propósito informativo.</t>
  </si>
  <si>
    <t>El Activo no Circulante del Poder Judicial se integra de los rubros y características siguientes:</t>
  </si>
  <si>
    <r>
      <t>1)</t>
    </r>
    <r>
      <rPr>
        <b/>
        <sz val="12"/>
        <color theme="1"/>
        <rFont val="Arial"/>
        <family val="2"/>
      </rPr>
      <t xml:space="preserve">    </t>
    </r>
    <r>
      <rPr>
        <sz val="12"/>
        <color theme="1"/>
        <rFont val="Arial"/>
        <family val="2"/>
      </rPr>
      <t xml:space="preserve">En el Presupuesto de Egresos de Gobierno del Estado de Chihuahua para el ejercicio 2022 (Decreto N° LXVII/APPEE/0179/2021 I P.O. ) se autorizó al Tribunal Superior de Justicia un importe de $3,047,203,101.00. </t>
    </r>
  </si>
  <si>
    <r>
      <t>2)</t>
    </r>
    <r>
      <rPr>
        <b/>
        <sz val="12"/>
        <color theme="1"/>
        <rFont val="Arial"/>
        <family val="2"/>
      </rPr>
      <t xml:space="preserve">    </t>
    </r>
    <r>
      <rPr>
        <sz val="12"/>
        <color theme="1"/>
        <rFont val="Arial"/>
        <family val="2"/>
      </rPr>
      <t xml:space="preserve">Se efectuó la adecuacion presupuestal derivada de una ampliación presupuestal que realizó la Secretaria de Hacienda por el concepto de Certificación de Facilitador Privado por la cantidad de $6,441.87.
 </t>
    </r>
  </si>
  <si>
    <t>3)    Se efectuó la adecuación presupuestal por la cantidad de $100,000.00 correspondiente al donativo recibido en el ejercicio 2021 por la empresaria taiwanesa Diana Mey Lan Lee, para la implementación del tribunal de violencia de género en Ciudad Juárez, según convenio de coordinación aprobado por el Consejo de la Judicatura. Dicho recurso se utilizó para la compra de equipo de cómputo.</t>
  </si>
  <si>
    <t>4)    Se efectuó la adecuación presupuestal correspondiente al ingreso derivado del convenio celebrado entre el Tribunal Superior de Justicia y el Centro de Conciliación Laboral por la cantidad de $70,850.00.</t>
  </si>
  <si>
    <t xml:space="preserve">5)    Se efectuó la adecuación presupuestal correspondiente al ingreso derivado del Convenio de Coordinación para el Otorgamiento del Subsidio para Tercera Etapa de Implementación de la Reforma al Sistema de Justicia Laboral, por la cantidad de $14,241,824.26.  </t>
  </si>
  <si>
    <t>Rendimientos generados por el recurso federal etiquetado recibido dentro del Convenio de Coordinación para el Otorgamiento del Subsidio para Tercera Etapa de Implementación de la Reforma al Sistema de Justicia Laboral</t>
  </si>
  <si>
    <t>Recurso federal etiquetado dentro del Convenio de Coordinación para el Otorgamiento del Subsidio para Tercera Etapa de Implementación de la Reforma al Sistema de Justicia Laboral</t>
  </si>
  <si>
    <t>6)    Se efectuó la adecuación presupuestal correspondiente al Convenio de FICOSEC 2021 para el equipamiento de sala SAPCOV en distrito judicial Bravos por la cantidad de $427,732.63.</t>
  </si>
  <si>
    <t xml:space="preserve">2) Se efectuó la adecuacion presupuestal derivado de una ampliación presupuestal que realizó la Secretaria de Hacienda por el concepto de Certificación de Facilitador Privado por la cantidad de $6,441.87.
 </t>
  </si>
  <si>
    <r>
      <t>3)</t>
    </r>
    <r>
      <rPr>
        <b/>
        <sz val="12"/>
        <color theme="1"/>
        <rFont val="Arial"/>
        <family val="2"/>
      </rPr>
      <t xml:space="preserve">    </t>
    </r>
    <r>
      <rPr>
        <sz val="12"/>
        <color theme="1"/>
        <rFont val="Arial"/>
        <family val="2"/>
      </rPr>
      <t xml:space="preserve">Se efectuó la adecuación presupuestal correspondiente al ingreso derivado del convenio celebrado entre el Tribunal Superior de Justicia y el Centro de Conciliación Laboral por la cantidad de $70,850.00.  </t>
    </r>
  </si>
  <si>
    <r>
      <t>5)</t>
    </r>
    <r>
      <rPr>
        <b/>
        <sz val="12"/>
        <color theme="1"/>
        <rFont val="Arial"/>
        <family val="2"/>
      </rPr>
      <t xml:space="preserve">    </t>
    </r>
    <r>
      <rPr>
        <sz val="12"/>
        <color theme="1"/>
        <rFont val="Arial"/>
        <family val="2"/>
      </rPr>
      <t>Se efectuó la adecuación presupuestal correspondiente a ingresos derivados de las primas de seguros por pérdida total de vehículos propiedad del Tribunal Superior de Justicia por la cantidad de $541,852.00.</t>
    </r>
  </si>
  <si>
    <r>
      <t>6)</t>
    </r>
    <r>
      <rPr>
        <b/>
        <sz val="12"/>
        <color theme="1"/>
        <rFont val="Arial"/>
        <family val="2"/>
      </rPr>
      <t xml:space="preserve">    </t>
    </r>
    <r>
      <rPr>
        <sz val="12"/>
        <color theme="1"/>
        <rFont val="Arial"/>
        <family val="2"/>
      </rPr>
      <t xml:space="preserve"> Se efectuó la adecuación presupuestal correspondiente al ingreso Federal Etiquetado derivado del Convenio de Coordinación para el Otorgamiento del Subsidio para Tercera Etapa de Implementación de la Reforma al Sistema de Justicia Laboral por la cantidad de $14,241,824.26. </t>
    </r>
  </si>
  <si>
    <t>Adeudo de la Secretaría de Hacienda de Gobierno del Estado de Chihuahua por concepto de la provisión de los cargos directos que realiza la misma Secretaria de Hacienda de los servicios básicos de energía eléctrica y telefonía de los meses de octubre, noviembre a diciembre 2020. De dicha provisión no se utilizó la cantidad de $207,449.18.</t>
  </si>
  <si>
    <t>7)</t>
  </si>
  <si>
    <t>Convenio TSJ - Centro de Conciliación Laboral</t>
  </si>
  <si>
    <t>Ingresos Propios (Excedente en las comprobaciones de gastos)</t>
  </si>
  <si>
    <t>Porcentaje de concesiones de amparo respecto a las resoluciones emitidas en segunda instancia</t>
  </si>
  <si>
    <t>Prestación de los servicios de apoyo complementario a la labor jurisdiccional</t>
  </si>
  <si>
    <t>Fortalecimiento del servicio de justicia</t>
  </si>
  <si>
    <t>CONCILIACION DE FLUJOS DE EFECTIVOS NETOS</t>
  </si>
  <si>
    <t>Al 31 de diciembre de 2022</t>
  </si>
  <si>
    <t>El Efectivo y Equivalentes mostrado al 31 de diciembre por un importe de $382,188,077.87  se integra como sigue:</t>
  </si>
  <si>
    <t>a)    El saldo en efectivo por un importe de $212,927.85 corresponde a los fondos fijos asignados al personal del Poder Judicial.</t>
  </si>
  <si>
    <t>c) El saldo en Inversiones Temporales al 31 de diciembre se integra de la manera siguiente:</t>
  </si>
  <si>
    <t>2)    Desde 2020 se integró a la contabilidad del Tribunal Superior de Justicia, el saldo de la cuenta bancaria a nombre del CONSPEN, que asciende a $6,119.32 junto con la inversión mediante pagaré por $3,590,000.00.</t>
  </si>
  <si>
    <t>1)    Cuenta cancelada en virtud de que ya no se realizan erogaciones por concepto de honorarios asimilados a salarios. Se incluye únicamente para fines informativos.</t>
  </si>
  <si>
    <t>Los Derechos a recibir Efectivo o Equivalentes mostrado al 31 de diciembre por un importe de $27,193,924.23 se integra como sigue:</t>
  </si>
  <si>
    <t>Subsidio al salario pagado $620.34 correspondientes a la nómina del mes de diciembre 2022, que será acreditado en el pago de los impuestos en el mes de enero 2023.</t>
  </si>
  <si>
    <t xml:space="preserve">b)    El saldo en Deudores Diversos al 31 de diciembre se integra como sigue: </t>
  </si>
  <si>
    <t>El Poder Judicial al 31 de diciembre no cuenta con derechos a recibir de bienes o servicios.</t>
  </si>
  <si>
    <t>Depreciación aplicada de los ejercicios de 1996 al 31 de diciembre 2022</t>
  </si>
  <si>
    <t>El Poder Judicial realizó la conciliación de la cuenta de Activo Fijo entre la Dirección de Programación y Presupuesto y la Dirección de Recursos Materiales y Servicios Generales, para tener un registro correcto y estar en posibilidades de realizar las afectaciones y depreciaciones correspondientes. En el ejercicio 2021 se realizó la depreciación de los bienes muebles de los ejercicio de 1996 al 2021. En éste periodo se realizó la depreciación correspondiente al periodo de enero a diciembre de 2022.</t>
  </si>
  <si>
    <t>Saldos al 31 de diciembre de 2022</t>
  </si>
  <si>
    <t>La cuenta de Hacienda Pública/ Patrimonio Generado de Ejercicios Anteriores del 01 de enero al 31 de diciembre de 2022 presenta una variación de $263,245,160.53 por cambios en políticas contables y cambios por errores contables. Dicho importe se integra de la siguiente manera:</t>
  </si>
  <si>
    <r>
      <t>Nota 4:</t>
    </r>
    <r>
      <rPr>
        <sz val="12"/>
        <color theme="1"/>
        <rFont val="Arial"/>
        <family val="2"/>
      </rPr>
      <t xml:space="preserve"> </t>
    </r>
  </si>
  <si>
    <t>La cuenta de Aprovechamientos durante el período comprendido del 1 de enero al 31 de diciembre de 2022 se conforma de la manera siguiente:</t>
  </si>
  <si>
    <t>Otros Aprovechamientos por penalización a un proveedor</t>
  </si>
  <si>
    <t>La cuenta de otros Productos durante el período comprendido del 1 de enero al 31 de diciembre de 2022 se conforma de la manera siguiente:</t>
  </si>
  <si>
    <t>La cuenta de otros Ingresos y Beneficios durante el período comprendido del 1 de enero al 31 de diciembre de 2022 se conforma de la manera siguiente:</t>
  </si>
  <si>
    <t>Importes del 01 de enero al 31 de diciembre 2022</t>
  </si>
  <si>
    <t>Ayudas Sociales</t>
  </si>
  <si>
    <t>El análisis de los saldos iniciales y finales del período del 1 de enero al 31 diciembre de 2022 que figuran en la última parte del estado de flujos de efectivo es como sigue:</t>
  </si>
  <si>
    <t>Al final del período
 (31 de diciembre de 2022)</t>
  </si>
  <si>
    <t>Durante el período del 1 de enero al 31 de diciembre de 2022 se realizaron las siguientes adquisiciones de bienes muebles e inmuebles:</t>
  </si>
  <si>
    <t>Activos Intangibles (licencias informáticas y software)</t>
  </si>
  <si>
    <t>Los importes relacionados en las columnas de cargos del periodo y abonos del periodo (columnas 2 y 3 del informe) representan las suma de todas las afectaciones realizadas en las cuentas correspondientes durante los meses de enero a diciembre. Resaltan los importes reflejados en las partidas de efectivo y equivalentes, así como derechos a recibir efectivo o equivalentes debido a que diariamente se efectúan movimientos para realizar las inversiones financieras, con el propósito de obtener mejores rendimientos.</t>
  </si>
  <si>
    <t>Presupuesto total Devengado al 31 de diciembre 2022</t>
  </si>
  <si>
    <t>8)    Se efectuó la adecuación presupuestal de reducción correspondiente al Convenio de FICOSEC 2021 para el equipamiento de sala SAPCOV en distrito judicial Bravos por la cantidad de $104,786.63.</t>
  </si>
  <si>
    <t>9)    Se efectuó la adecuación presupuestal correspondiente al ingreso derivado del convenio celebrado entre el Tribunal Superior de Justicia y el Tribunal estatal Electoral por la cantidad de $20,000.00</t>
  </si>
  <si>
    <t>10)    Se efectuó la adecuación presupuestal correspondiente al Convenio de FICOSEC 2021 para el equipamiento de sala SAPCOV en distrito judicial Bravos por la cantidad de $38,669.53.</t>
  </si>
  <si>
    <t>12)    Se efectuó la adecuación presupuestal correspondiente al Convenio de FICOSEC 2021 para el equipamiento de sala SAPCOV en distrito judicial Bravos por la cantidad de $61,404.81</t>
  </si>
  <si>
    <t>11)    Se efectuó la adecuación presupuestal derivada de una ampliación presupuestal que realizó la Secretaría de Hacienda para el mantenimiento preventivo y correctivo del inmueble ocupado por la Fiscalia General del Estado de Chihuahua en Cd. Juárez., por la cantidad de $400,000.00.</t>
  </si>
  <si>
    <t>Importe Devengado al 31 de diciembre de 2022</t>
  </si>
  <si>
    <t>Importe Recaudado (Transferido) al 31 de diciembre 2022</t>
  </si>
  <si>
    <t>8)</t>
  </si>
  <si>
    <t>9)</t>
  </si>
  <si>
    <t>10)</t>
  </si>
  <si>
    <t>11)</t>
  </si>
  <si>
    <t>12)</t>
  </si>
  <si>
    <r>
      <t>4)</t>
    </r>
    <r>
      <rPr>
        <b/>
        <sz val="12"/>
        <color theme="1"/>
        <rFont val="Arial"/>
        <family val="2"/>
      </rPr>
      <t xml:space="preserve">    </t>
    </r>
    <r>
      <rPr>
        <sz val="12"/>
        <color theme="1"/>
        <rFont val="Arial"/>
        <family val="2"/>
      </rPr>
      <t>Se efectuó la adecuación presupuestal correspondiente a los intereses ganados derivados de las inversiones realizadas por el Tribunal Superior de Justicia por la cantidad de $22,041,325.65.</t>
    </r>
  </si>
  <si>
    <r>
      <t>7)</t>
    </r>
    <r>
      <rPr>
        <b/>
        <sz val="12"/>
        <color theme="1"/>
        <rFont val="Arial"/>
        <family val="2"/>
      </rPr>
      <t xml:space="preserve">    </t>
    </r>
    <r>
      <rPr>
        <sz val="12"/>
        <color theme="1"/>
        <rFont val="Arial"/>
        <family val="2"/>
      </rPr>
      <t xml:space="preserve"> Se efectuó la adecuación presupuestal correspondiente al ingreso por rendimientos generados del Recurso Federal Etiquetado derivado del Convenio de Coordinación para el Otorgamiento del Subsidio para Tercera Etapa de Implementación de la Reforma al Sistema de Justicia Laboral por la cantidad de $2,195.69.</t>
    </r>
  </si>
  <si>
    <t>10)    Se efectuó la adecuación presupuestal correspondiente al ingreso derivado del convenio celebrado entre el Tribunal Superior de Justicia y el Tribunal estatal Electoral por la cantidad de $20,000.00</t>
  </si>
  <si>
    <t>8)    Se efectuó la adecuación presupuestal derivada de los ingresos generados por la penalización a un proveedor por la cantidad de $45,136.39.</t>
  </si>
  <si>
    <t>12)    Se efectuó la adecuación presupuestal derivada de los Ingresos fenerados por la actualización en trámites de devolución de pago de lo indebido efectuadas por el SAT, por la cantidad de $1,237.00.</t>
  </si>
  <si>
    <t>Durante los meses de enero a junio del ejercicio, el Poder Judicial devengó ingresos presupuestales por $3,047 millones, de acuerdo con lo aprobado en el Presupuesto de Egresos del Estado, más lo relativo a el convenio con el Centro de Conciliación Laboral, intereses generados y primas de seguros por pérdida total de vehículos y demás conceptos relacionados a continuación por $23.4 millones de pesos e  ingresos presupuestales de Recurso Federal Etiquetado derivado del Convenio de Coordinación para el Otorgamiento del Subsidio para Tercera Etapa de Implementación de la Reforma al Sistema de Justicia Laboral por 14.2 millones de pesos.</t>
  </si>
  <si>
    <t>Activos Intangibles (COG 5900)</t>
  </si>
  <si>
    <t>Resultado de Ejercicio Ahorro / Desahorro</t>
  </si>
  <si>
    <t>Movimientos de partidas (o rubros) que no afectan al efectivo</t>
  </si>
  <si>
    <t>Depreciación</t>
  </si>
  <si>
    <t>Amortización</t>
  </si>
  <si>
    <t xml:space="preserve">Incrementos en las provisiones </t>
  </si>
  <si>
    <t>Incremento en las inversiones producido por revaluacion</t>
  </si>
  <si>
    <t>Ganancia / pérdida en venta de bienes muebles e inmuebles e intangibles</t>
  </si>
  <si>
    <t>Incremento en cuentas por cobrar</t>
  </si>
  <si>
    <t>Flujo de Efectivo Netos de las Actividades de Operación</t>
  </si>
  <si>
    <r>
      <t>1. NOTAS AL ESTADO DE ACTIVIDADES (RESULTADOS</t>
    </r>
    <r>
      <rPr>
        <b/>
        <u/>
        <sz val="12"/>
        <color theme="1"/>
        <rFont val="Arial"/>
        <family val="2"/>
      </rPr>
      <t>)</t>
    </r>
  </si>
  <si>
    <t>1.1 INGRESOS DE GESTIÓN</t>
  </si>
  <si>
    <t>1.2 GASTOS Y OTRAS PÉRDIDAS</t>
  </si>
  <si>
    <t>2. NOTAS AL ESTADO DE SITUACIÓN FINANCIERA</t>
  </si>
  <si>
    <t>2.1 EFECTIVO Y EQUIVALENTES</t>
  </si>
  <si>
    <t>2.2 DERECHOS A RECIBIR EFECTIVOS Y EQUIVALENTES</t>
  </si>
  <si>
    <t>2.3 DERECHOS A RECIBIR BIENES O SERVICIOS</t>
  </si>
  <si>
    <t>2.4 BIENES DISPONIBLES PARA SU TRANSFORMACIÓN O CONSUMO (INVENTARIOS)</t>
  </si>
  <si>
    <t>2.5 ACTIVO NO CIRCULANTE (BIENES MUEBLES, INMUEBLES E INTANGIBLES)</t>
  </si>
  <si>
    <t xml:space="preserve">2.6 DEPRECIACIÓN, DETERIORO Y AMORTIZACIÓN ACUMULADA DE BIENES </t>
  </si>
  <si>
    <t>2.7 PASIVO</t>
  </si>
  <si>
    <t>3. NOTAS AL ESTADO DE VARIACIONES EN LA HACIENDA PÚBLICA</t>
  </si>
  <si>
    <t>El Poder Judicial no realiza operaciones extraordinarias, por lo que el flujo de efectivo neto de las actividades de operación, por un importe de $288,006,415.42; es el mismo al resultado neto generado del 1 de enero al 31 de diciembre de 2022, lo cual se puede apreciar en el estado de actividades (resultados) de la institución.</t>
  </si>
  <si>
    <t>Depósitos en garantía sobre arrendamientos de Bienes muebles e Inmuebles por la cantidad de $42,870.16; en el cuarto trimestre se recuperó el cobro por $11,426.00, correspondiente al deposito en garantía otorgado al proveedor Transportes Especializados Jeet S.A. de C.V.</t>
  </si>
  <si>
    <t>D0101</t>
  </si>
  <si>
    <t>D01</t>
  </si>
  <si>
    <t>D02</t>
  </si>
  <si>
    <t>D0201</t>
  </si>
  <si>
    <t>D0202</t>
  </si>
  <si>
    <t>D03</t>
  </si>
  <si>
    <t>D0301</t>
  </si>
  <si>
    <t>D0302</t>
  </si>
  <si>
    <t>*Adquisición de diversos bienes informáticos según el contrato DRMSG 41/2022 por la cantidad de $454,419.60.</t>
  </si>
  <si>
    <t>*Adquisición de mobiliario de oficina según el contrato DRMSG FED 01/2022 por la cantidad de $475,671.92.</t>
  </si>
  <si>
    <t>*Adquisición de mobiliario de oficina según el contrato DRMSG FED 02/2022 por la cantidad de $1,060,557.84.</t>
  </si>
  <si>
    <t>*Adquisición de mobiliario de oficina según el contrato DRMSG FED 03/2022 por la cantidad de $799,358.32.</t>
  </si>
  <si>
    <t>*Adquisición de diversos bienes informáticos de oficina según el contrato DRMSG FED 04/2022 por la cantidad de $2,355,748.71.</t>
  </si>
  <si>
    <t>*Adquisición de diversos bienes informáticos de oficina según el contrato DRMSG FED 05/2022 por la cantidad de $2,938,136.59.</t>
  </si>
  <si>
    <t>*Adquisición de diversos bienes informáticos de oficina según el contrato DRMSG FED 06/2022 por la cantidad de $419,003.60.</t>
  </si>
  <si>
    <t>*Adquisición de mobiliario de oficina según el contrato DRMSG FED 07/2022 por la cantidad de $218,265.60.</t>
  </si>
  <si>
    <t>*Adquisición de diversos mobiliarios de oficina según el contrato DRMSG 78/2022 por la cantidad de $1,237,012.40.</t>
  </si>
  <si>
    <t>*Adquisición de diversos mobiliarios de oficina según el contrato DRMSG 80/2022 por la cantidad de $96,976.00.</t>
  </si>
  <si>
    <t>*Adquisición de diversos vehículos según el contrato modificatorio DRMSG 60/2022-M1 por la cantidad de $4,972,193.96.</t>
  </si>
  <si>
    <t>*Adquisición de diversos bienes informáticos según el contrato DRMSG 49/2022 por la cantidad de $7,656,464.00.</t>
  </si>
  <si>
    <t>*Adquisición de diversos bienes informáticos según el contrato DRMSG 50/2022 por la cantidad de $2,661,053.57.</t>
  </si>
  <si>
    <t xml:space="preserve">Los ingresos de la institución provienen en su mayor parte del Presupuesto de Egresos Aprobado que se recibe periódicamente de la Secretaría de Hacienda de Gobierno del Estado de Chihuahua. Durante el período comprendido del 1 de enero al 31 de diciembre de 2022, se devengaron y recibieron los importes siguientes: </t>
  </si>
  <si>
    <t>Convenio TSJ - Tribunal Estatal Electoral</t>
  </si>
  <si>
    <t xml:space="preserve">Ingresos Propios (Actualizaciones en trámites de devolución de pago de lo indebido efectuadas por el Servicio de Administración Tributaria) </t>
  </si>
  <si>
    <t>Ingresos Propios (Primas de seguros por vehículos siniestrados, 
declarados como pérdida total por las aseguradoras)</t>
  </si>
  <si>
    <t>4)    Se aperturó una cuenta bancaria para registrar el recurso correspondiente al subsidio para la implementación de la Reforma Laboral. El 8 de julio de 2022 se recibio el Recurso Federal Etiquetado por la cantidad de $14,241,824.26; generando rendimientos financieros por $2,195.69; del subsidio se devengó y pagó la cantidad de $8,459,750.08, quedando un remanente para devolver a la TESOFE por la cantidad de $5,782,074.18, más los intereses, que también seran reintegrados.</t>
  </si>
  <si>
    <t xml:space="preserve">6)    Cuenta Productiva desde septiembre de 2018. Fue creada para inversión y actualmente se utiliza para el ingreso de las ministraciones mensuales del recurso del presupuesto de egresos del Poder Judicial, radicado por la Secretaría de Hacienda de Gobierno del Estado de Chihuahua. </t>
  </si>
  <si>
    <r>
      <t>2.</t>
    </r>
    <r>
      <rPr>
        <b/>
        <sz val="12"/>
        <color theme="1"/>
        <rFont val="Arial"/>
        <family val="2"/>
      </rPr>
      <t xml:space="preserve">    </t>
    </r>
    <r>
      <rPr>
        <sz val="12"/>
        <color theme="1"/>
        <rFont val="Arial"/>
        <family val="2"/>
      </rPr>
      <t>Cuenta de inversión del CONSPEN con un importe de $3,590,000.00 correspondiente al saldo de bancos al 31 de diciembre de 2019, el cual se integró a la contabilidad del Tribunal Superior de Justicia.</t>
    </r>
  </si>
  <si>
    <r>
      <t>3.</t>
    </r>
    <r>
      <rPr>
        <b/>
        <sz val="12"/>
        <color theme="1"/>
        <rFont val="Arial"/>
        <family val="2"/>
      </rPr>
      <t xml:space="preserve">    </t>
    </r>
    <r>
      <rPr>
        <sz val="12"/>
        <color theme="1"/>
        <rFont val="Arial"/>
        <family val="2"/>
      </rPr>
      <t xml:space="preserve">Cuenta de inversión de recursos de aportaciones estatales con un saldo de 20,000,000.00. </t>
    </r>
  </si>
  <si>
    <r>
      <t>4.</t>
    </r>
    <r>
      <rPr>
        <b/>
        <sz val="12"/>
        <color theme="1"/>
        <rFont val="Arial"/>
        <family val="2"/>
      </rPr>
      <t xml:space="preserve">    </t>
    </r>
    <r>
      <rPr>
        <sz val="12"/>
        <color theme="1"/>
        <rFont val="Arial"/>
        <family val="2"/>
      </rPr>
      <t>Cuenta de inversión de recursos de aportaciones estatales con un saldo de 325,000,000.00. El recurso se encuentra en inversión y se regresa a la cuenta con los intereses correspondientes.</t>
    </r>
  </si>
  <si>
    <t>El Poder Judicial registra sus operaciones directamente a gasto, debido a que no se dedica a la transformación de productos; sin embargo se cuenta físicamente con un inventario de almacén de papelería y consumibles en el distrito judicial Morelos con un costo promedio por la cantidad de $8,708,154.25 y en distrito judicial Bravos por $2,641,966.52.</t>
  </si>
  <si>
    <t>b)    El saldo corresponde a la provisión de facturas pendiente de pagar a los proveedores, por la cantidad de $95,381,670.19, destacado el proveedor MTNET por la adquisición del centro de datos.</t>
  </si>
  <si>
    <t>La cuenta de Hacienda Pública/ Patrimonio Generado del 1 de enero al 31 de diciembre de 2022 presenta un resultado de  $288,006,415.42.</t>
  </si>
  <si>
    <t>Resultado del Ejercicio (Ahorro/ Desahorro) del 1 de enero al 31 de diciembre 2022</t>
  </si>
  <si>
    <r>
      <t>7)</t>
    </r>
    <r>
      <rPr>
        <b/>
        <sz val="12"/>
        <color theme="1"/>
        <rFont val="Arial"/>
        <family val="2"/>
      </rPr>
      <t xml:space="preserve">    </t>
    </r>
    <r>
      <rPr>
        <sz val="12"/>
        <color theme="1"/>
        <rFont val="Arial"/>
        <family val="2"/>
      </rPr>
      <t>Se efectuó la adecuacion presupuestal derivada de una ampliación presupuestal que realizó la Secretaria de Hacienda por el concepto transferencia de dos plazas por la cantidad de $290,205.98.</t>
    </r>
  </si>
  <si>
    <t>13)    Se efectuó la adecuación presupuestal correspondiente a los intereses generados, derivados de las inversiones realizadas por el Tribunal Superior de Justicia por la cantidad de $22,041,325.65.</t>
  </si>
  <si>
    <r>
      <t>9)</t>
    </r>
    <r>
      <rPr>
        <b/>
        <sz val="12"/>
        <color theme="1"/>
        <rFont val="Arial"/>
        <family val="2"/>
      </rPr>
      <t xml:space="preserve">    </t>
    </r>
    <r>
      <rPr>
        <sz val="12"/>
        <color theme="1"/>
        <rFont val="Arial"/>
        <family val="2"/>
      </rPr>
      <t>Se efectuó la adecuacion presupuestal derivada de una ampliación presupuestal que realizó la Secretaria de Hacienda por concepto de transferencia de dos plazas por la cantidad de $290,205.98.</t>
    </r>
  </si>
  <si>
    <t xml:space="preserve">       Es importante mencionar que dentro de los recursos presupuestales del Tribunal Superior de Justicia, no se recibieron $352.90 debido a que no fueron comprobados como parte del gasto de Servicios Básicos administrados por la Secretaría de Hacienda.</t>
  </si>
  <si>
    <t>Ingresos Presupuestales de Recurso Federal Etiquetado del Convenio de Coordinación para el Otorgamiento del Subsidio para Tercera Etapa de Implementación de la Reforma al Sistema de Justicia Laboral.</t>
  </si>
  <si>
    <t>Ingresos presupuestales de ministraciones.</t>
  </si>
  <si>
    <t>Ingresos certificación de facilitador privado.</t>
  </si>
  <si>
    <t>Intereses ganados.</t>
  </si>
  <si>
    <t>Ingresos Convenio TSJ - Centro de Conciliación Laboral.</t>
  </si>
  <si>
    <t>Primas vehículos siniestrados.</t>
  </si>
  <si>
    <t>Rendimientos generados del Recurso Federal Etiquetado del Convenio de Coordinación para el Otorgamiento del Subsidio para Tercera Etapa de Implementación de la Reforma al Sistema de Justicia Laboral.</t>
  </si>
  <si>
    <t>Ingresos por penalización a un proveedor.</t>
  </si>
  <si>
    <t>Ingresos por ampliación presupuestal que realizó la Secretaria de Hacienda por el concepto de dos plazas.</t>
  </si>
  <si>
    <t>Ingreso derivado del convenio celebrado entre el Tribunal Superior de Justicia y el Tribunal estatal Electoral.</t>
  </si>
  <si>
    <t>Ingreso por ampliación presupuestal que realizó la Secretaría de Hacienda para el mantenimiento preventivo y correctivo del inmueble ocupado por la Fiscalia General del Estado de Chihuahua en Cd. Juárez.</t>
  </si>
  <si>
    <t>Ingresos Propios (Actualización en trámites de devolución de pago de lo indebido efectuadas por el SAT).</t>
  </si>
  <si>
    <r>
      <t>1)</t>
    </r>
    <r>
      <rPr>
        <b/>
        <sz val="12"/>
        <color theme="1"/>
        <rFont val="Arial"/>
        <family val="2"/>
      </rPr>
      <t xml:space="preserve">    </t>
    </r>
    <r>
      <rPr>
        <sz val="12"/>
        <color theme="1"/>
        <rFont val="Arial"/>
        <family val="2"/>
      </rPr>
      <t xml:space="preserve">En el Presupuesto de Egresos de Gobierno del Estado de Chihuahua para el ejercicio 2022 (Decreto N° LXVII/APPEE/0179/2021 I P.O.) se autorizó un presupuesto de $3,047,203,101.00.  </t>
    </r>
  </si>
  <si>
    <t>a)   El saldo en la cuenta de Servicios Personales corresponde a la provisión de: 
- Aportación patronal a Pensiones Civiles del Estado y la aportación por servicios médico de la segunda quincena del mes de diciembre 2022 por $6,726,159.45;
- Diferencial del servicio medico de pensiones por la cantidad de $60,000,000.00     
- Provisiones de impuesto sobre la renta de la compensación del mes de diciembre 2022 por $22,553,683.31. Los importes anteriores serán enterados en el mes de enero 2023 a Pensiones Civiles del Estado de Chihuahua y al Sistema de Administración Tributaria respectivamente.
- Cheques de nomina en tránsito por $299,812.47; 
- Aportación patronal correspondiente al fondo de ahorro para los empleados sindicalizados por la cantidad $1,174,200.00 que se entregará en el mes de noviembre de 2023.</t>
  </si>
  <si>
    <t>e)    El saldo de Retenciones y Contribuciones por Pagar por la cantidad de $37,977.92 se integra por $46,424.13 de las retenciones de impuesto sobre la renta,  que se efectuaron durante el mes de diciembre 2022, los cuales serán enterados al Servicio de Administración Tributaria en el mes de enero 2023; así como la cantidad negativa por $8,446.21, debido a que el proveedor Escuela de Enfermería Región Centro Sur, A.C. expidio facturas al Tribunal Superior de Justicia con retención de impuesto sobre la renta, las cuales se enteraron al Servicio de Administración Tributaria, siendo esta retención incorrecta; por tal motivo el proveedor corrigio sus facturas y dichas retenciones le fueron reintegradas, efectuando las correspondientes solicitudes de devolución ante el Servicio de Administración Tributaria por pago de retenciones; al 31 de diciembre el SAT devolvio $75,999.00, quedando pendiente de devolver $8,446.21.</t>
  </si>
  <si>
    <r>
      <t>1.</t>
    </r>
    <r>
      <rPr>
        <b/>
        <sz val="12"/>
        <color theme="1"/>
        <rFont val="Arial"/>
        <family val="2"/>
      </rPr>
      <t xml:space="preserve">    </t>
    </r>
    <r>
      <rPr>
        <sz val="12"/>
        <color theme="1"/>
        <rFont val="Arial"/>
        <family val="2"/>
      </rPr>
      <t>La cuenta de inversión de Recursos de Participaciones Estatales se encuentra en cero, debido a que se invirtío en otras cuentas.</t>
    </r>
  </si>
  <si>
    <t>De acuerdo al convenio de coordinación con el Municipio de Parral, se otorgaron $2,000,000.00 para el uso de un inmueble, el cual sería sede de las Salas Regionales y para la Administración de Justicia en la Región Sur del Estado. Sin embargo, al 31 de diciembre de 2022 no se ha dado cumplimiento al convenio que dio origen al pago,  ni a la devolución del recurso. Existe un litigio interpuesto por el Poder Judicial para la recuperación del recurso.</t>
  </si>
  <si>
    <t>Recursos pendientes de comprobar, tales como anticipos de servicios básicos, gastos menores, viáticos, etc. por la cantidad de $6,954,410.71, los cuales son utilizados para el buen funcionamiento del Poder Judicial; así mismo incluye un saldo pendiente que la Secretaría de Hacienda de Gobierno del Estado de Chihuahua aún no deposita correspondiente al presupuesto de egresos del ejercicio 2015 por la cantidad de $18,000,000.00. Cabe mencionar que reiteradamente se han enviado oficios a la Secretaría de Hacienda de Gobierno del Estado de Chihuahua para la recuperación de dicho recurso, siendo la última gestión el 16 de agosto de 2022, mediante oficio al Secretario de Hacienda.</t>
  </si>
  <si>
    <t>c)    Se tiene el contrato OP-02/2022 a nombre del arquitecto Juan Carlos Ruiz Rodríguez, por concepto de adecuación del "muro verde" incluyendo logotipo del Poder Judicial, firmado el 16 de diciembre y con una duración de 45 días.</t>
  </si>
  <si>
    <t>f)     El saldo en otras cuentas por pagar por la cantidad de $24,098,553.37 se integra de la siguiente manera: 
-Deducciones efectuadas en la nómina por $23,493,688.67, tales como el servicio médico, fondo propio de pensiones, aportación del empleado y préstamo personal de pensiones, pensión alimenticia, seguros, pago en parcialidades de derechos vehiculares, retenciones a los empleados por juicios, cuotas de fondo de ahorro aportación del empleado, así como el impuesto sobre la renta de las nóminas del mes de diciembre. Estos conceptos se se enterarán en el mes de enero de 2023; 
-Excedente en depósitos por comprobar, saldos a favor de empleados derivado de comprobaciones excedentes por la cantidad de $32,918.63; 
-Saldo en la cuenta contable de pasivo denominada "otras cuentas por pagar a corto plazo Fondo Auxiliar" correspondiente al impuesto del bono semestral por la cantidad de $571,946.07, el cual se entera al SAT en el mes de enero 2023.</t>
  </si>
  <si>
    <t>*Adquisición de 5 camionetas segun los contratos DRMSG/26 y DRMSG/32, por la cantidad de $8,520,900.00</t>
  </si>
  <si>
    <t>*Adquisición de diversos bienes informáticos según el contrato DRMSG 39/2022 por la cantidad de 7,329,908.54, de los cuales $ 5,736,559.13 corresponden a activos fijos pagados con presupuesto del Tribunal.</t>
  </si>
  <si>
    <t>*Adquisición de diversos bienes informáticos según el contrato DRMSG 40/2022 por la cantidad de $12,449,502.48</t>
  </si>
  <si>
    <t>*Adquisición de aparatos Fortigate para seguridad de la red informática según el contrato DRMSG 42/2022 por la cantidad de $959,956.16, de los cuales $112,327.65 corresponden a activos fijos pagados con presupuesto del Tribunal.</t>
  </si>
  <si>
    <t>*Adquisición de aparatos Fortigate para seguridad de la red informática según el contrato DRMSG 43/2022 por la cantidad de $837,027.38, de los cuales $82,290.85 corresponden a activos fijos pagados con presupuesto del Tribunal.</t>
  </si>
  <si>
    <t>*Adquisición de diversos bienes informáticos según el contrato DRMSG 47/2022 por la cantidad de $1,755,855.39, de los cuales $1,518,554.27 corresponden a activos fijos pagados con presupuesto del Tribunal.</t>
  </si>
  <si>
    <t>*Adquisición de diversos bienes informáticos según el contrato DRMSG 48/2022 por la cantidad de $875,937.62.</t>
  </si>
  <si>
    <t>*Adquisición de amplificadores de audio según el contrato DRMSG 52/2022 por la cantidad de $298,877.48</t>
  </si>
  <si>
    <t>*Adquisición de diversos bienes informáticos según el contrato DRMSG 57/2022 por la cantidad de $2,253,782.53, de los cuales $1,476,581.62 corresponden a activos fijos pagados con presupuesto del Tribunal.</t>
  </si>
  <si>
    <t>*Adquisición de diversos mobiliarios de oficina según el contrato DRMSG 59/2022 por la cantidad de $2,145,125.94, de los cuales $2,036,530.80 corresponden a activos fijos pagados con presupuesto del Tribunal.</t>
  </si>
  <si>
    <t>*Adquisición de diversos mobiliarios de oficina según el contrato modificatorio DRMSG 59/2022-M1 por la cantidad de $643,292.50, de los cuales $610,740.00 corresponden a activos fijos pagados con presupuesto del Tribunal.</t>
  </si>
  <si>
    <t>*Adquisición de diversos vehículos según el contrato DRMSG 60/2022 por la cantidad de $32,131,754.00</t>
  </si>
  <si>
    <t>*Adquisición de diversos vehículos según el contrato DRMSG 61/2022 por la cantidad de $12,407,073.96</t>
  </si>
  <si>
    <t>*Adquisición de diversos bienes informáticos según el contrato DRMSG 66/2022 por la cantidad de $266,459.86.</t>
  </si>
  <si>
    <t>*Adquisición de diversos mobiliarios de oficina según el contrato DRMSG 76/2022 por la cantidad de $614,776.80, de los cuales  $111,360.00 corresponden a activos fijos pagados con presupuesto del Tribunal.</t>
  </si>
  <si>
    <t>*Adquisición de diversos mobiliarios de oficina según el contrato DRMSG 77/2022 por la cantidad de $1,109,754.60, de los cuales $199,619.76 corresponden a activos fijos pagados con presupuesto del Tribunal.</t>
  </si>
  <si>
    <t>*Adquisición de diversos mobiliarios de oficina según el contrato DRMSG 79/2022 por la cantidad de $371,449.40, de los cuales $107,306.96 corresponden a activos fijos pagados con presupuesto del Tribunal.</t>
  </si>
  <si>
    <t>*Adquisición del suministro, instalación, configuración y puesta a punto de infraestructura de centro de datos según el contrato DRMSG 88/2022 por la cantidad de $36,789,794.40, de los cuales $36,247,518.17 corresponden a activos fijos pagados con presupuesto del Tribunal.</t>
  </si>
  <si>
    <t>*Adquisición de Licencia de servidor según el contrato DRMSG FED 08/2022 por la cantidad de $2,703,289.16.</t>
  </si>
  <si>
    <t>*Contrato DRMSG 2022, a nombre de Touche Motors S.A de C.V., adquisición correspondiente a las partidas 2 Y 10 declaradas desiertas en las licitaciones públicas presenciales identificadas con los números CJE 12/2022 y CJE 12/2022 BIS, por la cantidad de $1,712,549.62.</t>
  </si>
  <si>
    <t>*Contrato  DRMSG 2022 Autocamiones de Chihuahua S.A de C.V (Alta), correspondiente a la partida 5 declarada desierta en las licitaciones públicas presenciales identificadas con los números CJE 12/2022 y CJE 12/2022 BIS, por la cantidad de $831,900.00.</t>
  </si>
  <si>
    <t>*Contrato DRMSG 2022, Alser Refrigeración S.A de C.V., suministro e instalación de dos unidades paquete (reemplazo por piezas dañadas) de los sistemas de climas ubicados en los edificios denominados "Juzgados Civiles y Familiares"  y "Bonifacio", ubicados en el distrito judicial Bravos, por la cantidad de $514,555.12, de los cuales $421,474.40 corresponden a activos fijos pagados con presupuesto del Tribunal.</t>
  </si>
  <si>
    <t xml:space="preserve">El Poder Judicial al 31 de diciembre realizó adquisiciones de bienes muebles por un total de $147,977,833.16 Se detallan los contratos de adquisición:
</t>
  </si>
  <si>
    <t>* Adquisición de mobiliario diverso sin contrato por un total de $1,434,021.93</t>
  </si>
  <si>
    <t>* Contrato DRMSG 86/2022, Rafaek Alonso Ferrendea Tinajero, adquisición de mobiliario diverso, por la cantidad de $438,062.40, de los cuales $339,880.00 corresponden a activos fijos pagados con presupuesto del Tribunal.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</si>
</sst>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0%"/>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color rgb="FF000000"/>
      <name val="Arial"/>
      <family val="2"/>
    </font>
    <font>
      <sz val="10"/>
      <color rgb="FF000000"/>
      <name val="Arial"/>
      <family val="2"/>
    </font>
    <font>
      <sz val="12"/>
      <color theme="1"/>
      <name val="Arial"/>
      <family val="2"/>
    </font>
    <font>
      <b/>
      <sz val="10"/>
      <name val="Arial"/>
      <family val="2"/>
    </font>
    <font>
      <b/>
      <sz val="9"/>
      <name val="Arial"/>
      <family val="2"/>
    </font>
    <font>
      <b/>
      <sz val="12"/>
      <color rgb="FF000000"/>
      <name val="Arial"/>
      <family val="2"/>
    </font>
    <font>
      <sz val="12"/>
      <color theme="1"/>
      <name val="Calibri"/>
      <family val="2"/>
      <scheme val="minor"/>
    </font>
    <font>
      <b/>
      <u/>
      <sz val="12"/>
      <color theme="1"/>
      <name val="Arial"/>
      <family val="2"/>
    </font>
    <font>
      <b/>
      <sz val="12"/>
      <color theme="1"/>
      <name val="Arial"/>
      <family val="2"/>
    </font>
    <font>
      <b/>
      <u/>
      <sz val="12"/>
      <color rgb="FF0000FF"/>
      <name val="Arial"/>
      <family val="2"/>
    </font>
    <font>
      <b/>
      <sz val="12"/>
      <color rgb="FF0000FF"/>
      <name val="Arial"/>
      <family val="2"/>
    </font>
    <font>
      <sz val="12"/>
      <name val="Arial"/>
      <family val="2"/>
    </font>
    <font>
      <sz val="8"/>
      <name val="Calibri"/>
      <family val="2"/>
      <scheme val="minor"/>
    </font>
    <font>
      <b/>
      <sz val="5"/>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95">
    <xf numFmtId="0" fontId="0" fillId="0" borderId="0" xfId="0"/>
    <xf numFmtId="10"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xf numFmtId="0" fontId="6" fillId="0" borderId="0" xfId="0" applyFont="1"/>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2" fillId="0" borderId="0" xfId="0" applyFont="1" applyAlignment="1">
      <alignment horizontal="justify" vertical="center"/>
    </xf>
    <xf numFmtId="0" fontId="6" fillId="0" borderId="0" xfId="0" applyFont="1" applyAlignment="1">
      <alignment horizontal="justify"/>
    </xf>
    <xf numFmtId="0" fontId="6" fillId="0" borderId="0" xfId="0" applyFont="1" applyAlignment="1">
      <alignment horizontal="left" indent="1"/>
    </xf>
    <xf numFmtId="0" fontId="14" fillId="0" borderId="0" xfId="0" applyFont="1" applyAlignment="1">
      <alignment vertical="center"/>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43" fontId="6" fillId="0" borderId="0" xfId="0" applyNumberFormat="1" applyFont="1" applyAlignment="1">
      <alignment vertical="center"/>
    </xf>
    <xf numFmtId="43" fontId="6" fillId="0" borderId="0" xfId="0" applyNumberFormat="1" applyFont="1" applyAlignment="1">
      <alignment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6" fillId="0" borderId="0" xfId="0" applyFont="1" applyAlignment="1">
      <alignment wrapText="1"/>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3" fontId="6" fillId="0" borderId="0" xfId="0" applyNumberFormat="1" applyFont="1"/>
    <xf numFmtId="0" fontId="6" fillId="6" borderId="0" xfId="0" applyFont="1" applyFill="1" applyAlignment="1">
      <alignment horizontal="justify" vertical="top" wrapText="1"/>
    </xf>
    <xf numFmtId="0" fontId="6" fillId="0" borderId="0" xfId="0" applyFont="1" applyAlignment="1">
      <alignment horizontal="justify" wrapText="1"/>
    </xf>
    <xf numFmtId="10" fontId="2" fillId="5" borderId="1" xfId="0" applyNumberFormat="1" applyFont="1" applyFill="1" applyBorder="1" applyAlignment="1">
      <alignment horizontal="center" vertical="center" wrapText="1"/>
    </xf>
    <xf numFmtId="43" fontId="6" fillId="0" borderId="0" xfId="1" applyFont="1" applyAlignment="1">
      <alignment vertical="center"/>
    </xf>
    <xf numFmtId="43" fontId="6" fillId="0" borderId="0" xfId="1" applyFont="1" applyAlignment="1"/>
    <xf numFmtId="43" fontId="6" fillId="0" borderId="0" xfId="1" applyFont="1"/>
    <xf numFmtId="0" fontId="6" fillId="0" borderId="1" xfId="0" applyFont="1" applyBorder="1"/>
    <xf numFmtId="0" fontId="5" fillId="0" borderId="1" xfId="0" applyFont="1" applyBorder="1" applyAlignment="1">
      <alignment horizontal="left" vertical="center" wrapText="1" indent="1"/>
    </xf>
    <xf numFmtId="43" fontId="6" fillId="0" borderId="0" xfId="1" applyFont="1" applyAlignment="1">
      <alignment horizontal="justify"/>
    </xf>
    <xf numFmtId="43" fontId="12" fillId="0" borderId="0" xfId="0" applyNumberFormat="1" applyFont="1" applyAlignment="1">
      <alignment vertical="center"/>
    </xf>
    <xf numFmtId="0" fontId="4" fillId="0" borderId="1" xfId="0" applyFont="1" applyBorder="1" applyAlignment="1">
      <alignment horizontal="left" vertical="center" wrapText="1" indent="1"/>
    </xf>
    <xf numFmtId="9" fontId="4"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0" xfId="0" applyFont="1" applyAlignment="1">
      <alignment vertical="top"/>
    </xf>
    <xf numFmtId="43" fontId="10" fillId="0" borderId="0" xfId="1" applyFont="1"/>
    <xf numFmtId="43" fontId="6" fillId="0" borderId="0" xfId="1" applyFont="1" applyAlignment="1">
      <alignment horizontal="left" indent="1"/>
    </xf>
    <xf numFmtId="43" fontId="6" fillId="0" borderId="0" xfId="1" applyFont="1" applyAlignment="1">
      <alignment vertical="top"/>
    </xf>
    <xf numFmtId="43" fontId="12" fillId="0" borderId="0" xfId="1" applyFont="1" applyAlignment="1">
      <alignment vertical="center"/>
    </xf>
    <xf numFmtId="10" fontId="3" fillId="6"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0" fontId="6" fillId="6" borderId="0" xfId="0" applyFont="1" applyFill="1" applyAlignment="1">
      <alignment vertical="center"/>
    </xf>
    <xf numFmtId="0" fontId="6" fillId="6" borderId="0" xfId="0" applyFont="1" applyFill="1"/>
    <xf numFmtId="43" fontId="6" fillId="0" borderId="0" xfId="1" applyFont="1" applyFill="1"/>
    <xf numFmtId="43" fontId="6" fillId="7" borderId="0" xfId="1" applyFont="1" applyFill="1"/>
    <xf numFmtId="43" fontId="6" fillId="7" borderId="0" xfId="1" applyFont="1" applyFill="1" applyAlignment="1">
      <alignment vertical="top"/>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justify" vertical="top" wrapText="1"/>
    </xf>
    <xf numFmtId="43" fontId="3" fillId="0" borderId="11" xfId="1" applyFont="1" applyBorder="1" applyAlignment="1">
      <alignment horizontal="left" vertical="center" wrapText="1"/>
    </xf>
    <xf numFmtId="43" fontId="3" fillId="0" borderId="12" xfId="1" applyFont="1" applyBorder="1" applyAlignment="1">
      <alignment horizontal="left" vertical="center" wrapText="1"/>
    </xf>
    <xf numFmtId="43" fontId="3" fillId="0" borderId="13" xfId="1" applyFont="1" applyBorder="1" applyAlignment="1">
      <alignment horizontal="left" vertical="center" wrapText="1"/>
    </xf>
    <xf numFmtId="0" fontId="6" fillId="0" borderId="0" xfId="0" applyFont="1" applyAlignment="1">
      <alignment horizontal="justify" vertical="center" wrapText="1"/>
    </xf>
    <xf numFmtId="0" fontId="6" fillId="0" borderId="0" xfId="0" applyFont="1" applyAlignment="1">
      <alignment horizontal="justify"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3" fontId="3" fillId="0" borderId="1" xfId="1" applyFont="1" applyBorder="1" applyAlignment="1">
      <alignment horizontal="center" vertical="center" wrapText="1"/>
    </xf>
    <xf numFmtId="0" fontId="15" fillId="6" borderId="0" xfId="0" applyFont="1" applyFill="1" applyAlignment="1">
      <alignment horizontal="justify" vertical="top" wrapText="1"/>
    </xf>
    <xf numFmtId="43" fontId="3" fillId="6" borderId="11" xfId="1" applyFont="1" applyFill="1" applyBorder="1" applyAlignment="1">
      <alignment horizontal="center" vertical="center" wrapText="1"/>
    </xf>
    <xf numFmtId="43" fontId="3" fillId="6" borderId="13" xfId="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 xfId="0" applyFont="1" applyBorder="1" applyAlignment="1">
      <alignment horizontal="left" vertical="center" wrapText="1" indent="2"/>
    </xf>
    <xf numFmtId="0" fontId="3" fillId="0" borderId="11" xfId="0" applyFont="1" applyBorder="1" applyAlignment="1">
      <alignment horizontal="left" vertical="center" wrapText="1" indent="2"/>
    </xf>
    <xf numFmtId="0" fontId="3" fillId="0" borderId="12" xfId="0" applyFont="1" applyBorder="1" applyAlignment="1">
      <alignment horizontal="left" vertical="center" wrapText="1" indent="2"/>
    </xf>
    <xf numFmtId="0" fontId="3" fillId="0" borderId="13" xfId="0" applyFont="1" applyBorder="1" applyAlignment="1">
      <alignment horizontal="left" vertical="center" wrapText="1" indent="2"/>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 xfId="0" applyFont="1" applyBorder="1" applyAlignment="1">
      <alignment vertical="center" wrapText="1"/>
    </xf>
    <xf numFmtId="43" fontId="4" fillId="0" borderId="1" xfId="1" applyFont="1" applyFill="1" applyBorder="1" applyAlignment="1">
      <alignment horizontal="center" vertical="center" wrapText="1"/>
    </xf>
    <xf numFmtId="0" fontId="4" fillId="2" borderId="12" xfId="0" applyFont="1" applyFill="1" applyBorder="1" applyAlignment="1">
      <alignment horizontal="center" vertical="center" wrapText="1"/>
    </xf>
    <xf numFmtId="43" fontId="5" fillId="0" borderId="11" xfId="1" applyFont="1" applyBorder="1" applyAlignment="1">
      <alignment horizontal="center" vertical="center" wrapText="1"/>
    </xf>
    <xf numFmtId="43" fontId="5" fillId="0" borderId="13" xfId="1" applyFont="1" applyBorder="1" applyAlignment="1">
      <alignment horizontal="center" vertical="center" wrapText="1"/>
    </xf>
    <xf numFmtId="0" fontId="5" fillId="0" borderId="1" xfId="0" applyFont="1" applyBorder="1" applyAlignment="1">
      <alignment horizontal="left" vertical="center" wrapText="1" indent="3"/>
    </xf>
    <xf numFmtId="43" fontId="3" fillId="0" borderId="11" xfId="1" applyFont="1" applyFill="1" applyBorder="1" applyAlignment="1">
      <alignment horizontal="center" vertical="center" wrapText="1"/>
    </xf>
    <xf numFmtId="43" fontId="3" fillId="0" borderId="13" xfId="1" applyFont="1" applyFill="1" applyBorder="1" applyAlignment="1">
      <alignment horizontal="center" vertical="center" wrapText="1"/>
    </xf>
    <xf numFmtId="43" fontId="3" fillId="0" borderId="11" xfId="1" applyFont="1" applyBorder="1" applyAlignment="1">
      <alignment horizontal="center" vertical="center" wrapText="1"/>
    </xf>
    <xf numFmtId="43" fontId="3" fillId="0" borderId="13" xfId="1" applyFont="1" applyBorder="1" applyAlignment="1">
      <alignment horizontal="center" vertical="center" wrapText="1"/>
    </xf>
    <xf numFmtId="0" fontId="6" fillId="6" borderId="0" xfId="0" applyFont="1" applyFill="1" applyAlignment="1">
      <alignment horizontal="justify" vertical="top" wrapText="1"/>
    </xf>
    <xf numFmtId="43" fontId="2" fillId="5" borderId="11" xfId="1" applyFont="1" applyFill="1" applyBorder="1" applyAlignment="1">
      <alignment horizontal="center" vertical="center" wrapText="1"/>
    </xf>
    <xf numFmtId="43" fontId="2" fillId="5" borderId="13" xfId="1" applyFont="1" applyFill="1" applyBorder="1" applyAlignment="1">
      <alignment horizontal="center" vertical="center" wrapText="1"/>
    </xf>
    <xf numFmtId="43" fontId="4" fillId="5" borderId="11" xfId="1" applyFont="1" applyFill="1" applyBorder="1" applyAlignment="1">
      <alignment horizontal="center" vertical="center" wrapText="1"/>
    </xf>
    <xf numFmtId="43" fontId="4" fillId="5" borderId="13" xfId="1" applyFont="1" applyFill="1" applyBorder="1" applyAlignment="1">
      <alignment horizontal="center" vertical="center" wrapText="1"/>
    </xf>
    <xf numFmtId="0" fontId="5" fillId="0" borderId="1" xfId="0" applyFont="1" applyBorder="1" applyAlignment="1">
      <alignment horizontal="left" vertical="center" wrapText="1" indent="1"/>
    </xf>
    <xf numFmtId="43" fontId="4" fillId="2" borderId="11" xfId="1" applyFont="1" applyFill="1" applyBorder="1" applyAlignment="1">
      <alignment horizontal="center" vertical="center" wrapText="1"/>
    </xf>
    <xf numFmtId="43" fontId="4" fillId="2" borderId="13"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5" borderId="11" xfId="0" applyFont="1" applyFill="1" applyBorder="1" applyAlignment="1">
      <alignment horizontal="left" vertical="center" wrapText="1" indent="1"/>
    </xf>
    <xf numFmtId="0" fontId="2" fillId="5" borderId="12" xfId="0" applyFont="1" applyFill="1" applyBorder="1" applyAlignment="1">
      <alignment horizontal="left" vertical="center" wrapText="1" indent="1"/>
    </xf>
    <xf numFmtId="0" fontId="2" fillId="5" borderId="13" xfId="0" applyFont="1" applyFill="1" applyBorder="1" applyAlignment="1">
      <alignment horizontal="left" vertical="center" wrapText="1" indent="1"/>
    </xf>
    <xf numFmtId="0" fontId="4" fillId="5"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43" fontId="5" fillId="4" borderId="11" xfId="1" applyFont="1" applyFill="1" applyBorder="1" applyAlignment="1">
      <alignment horizontal="center" vertical="center" wrapText="1"/>
    </xf>
    <xf numFmtId="43" fontId="5" fillId="4" borderId="13" xfId="1"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4" fillId="4" borderId="1" xfId="0" applyFont="1" applyFill="1" applyBorder="1" applyAlignment="1">
      <alignment horizontal="left" vertical="center" wrapText="1" indent="1"/>
    </xf>
    <xf numFmtId="43" fontId="2" fillId="4" borderId="11" xfId="1" applyFont="1" applyFill="1" applyBorder="1" applyAlignment="1">
      <alignment horizontal="center" vertical="center" wrapText="1"/>
    </xf>
    <xf numFmtId="43" fontId="2" fillId="4" borderId="13" xfId="1" applyFont="1" applyFill="1" applyBorder="1" applyAlignment="1">
      <alignment horizontal="center" vertical="center" wrapText="1"/>
    </xf>
    <xf numFmtId="43" fontId="5" fillId="6" borderId="11" xfId="1" applyFont="1" applyFill="1" applyBorder="1" applyAlignment="1">
      <alignment horizontal="center" vertical="center" wrapText="1"/>
    </xf>
    <xf numFmtId="43" fontId="5" fillId="6" borderId="13" xfId="1" applyFont="1" applyFill="1" applyBorder="1" applyAlignment="1">
      <alignment horizontal="center" vertical="center" wrapText="1"/>
    </xf>
    <xf numFmtId="0" fontId="5" fillId="0" borderId="1" xfId="0" applyFont="1" applyBorder="1" applyAlignment="1">
      <alignment horizontal="left" vertical="center" wrapText="1" indent="2"/>
    </xf>
    <xf numFmtId="43" fontId="3" fillId="0" borderId="1" xfId="1" applyFont="1" applyFill="1" applyBorder="1" applyAlignment="1">
      <alignment horizontal="center" vertical="center"/>
    </xf>
    <xf numFmtId="43" fontId="5" fillId="0" borderId="11" xfId="1" applyFont="1" applyFill="1" applyBorder="1" applyAlignment="1">
      <alignment horizontal="center" vertical="center" wrapText="1"/>
    </xf>
    <xf numFmtId="43" fontId="5" fillId="0" borderId="13" xfId="1" applyFont="1" applyFill="1" applyBorder="1" applyAlignment="1">
      <alignment horizontal="center" vertical="center" wrapText="1"/>
    </xf>
    <xf numFmtId="43" fontId="4" fillId="2" borderId="1" xfId="1" applyFont="1" applyFill="1" applyBorder="1" applyAlignment="1">
      <alignment horizontal="center" vertical="center" wrapText="1"/>
    </xf>
    <xf numFmtId="43" fontId="17" fillId="0" borderId="4" xfId="0" applyNumberFormat="1" applyFont="1" applyBorder="1" applyAlignment="1">
      <alignment horizontal="center" vertical="center"/>
    </xf>
    <xf numFmtId="0" fontId="8" fillId="2"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43" fontId="4" fillId="2" borderId="11" xfId="1" applyFont="1" applyFill="1" applyBorder="1" applyAlignment="1">
      <alignment horizontal="left" vertical="center" wrapText="1"/>
    </xf>
    <xf numFmtId="43" fontId="4" fillId="2" borderId="12" xfId="1" applyFont="1" applyFill="1" applyBorder="1" applyAlignment="1">
      <alignment horizontal="left" vertical="center" wrapText="1"/>
    </xf>
    <xf numFmtId="43" fontId="4" fillId="2" borderId="13" xfId="1" applyFont="1" applyFill="1" applyBorder="1" applyAlignment="1">
      <alignment horizontal="left" vertical="center" wrapText="1"/>
    </xf>
    <xf numFmtId="43" fontId="3" fillId="0" borderId="11" xfId="1" applyFont="1" applyFill="1" applyBorder="1" applyAlignment="1">
      <alignment horizontal="left" vertical="center" wrapText="1"/>
    </xf>
    <xf numFmtId="43" fontId="3" fillId="0" borderId="12" xfId="1" applyFont="1" applyFill="1" applyBorder="1" applyAlignment="1">
      <alignment horizontal="left" vertical="center" wrapText="1"/>
    </xf>
    <xf numFmtId="43" fontId="3" fillId="0" borderId="13" xfId="1" applyFont="1" applyFill="1" applyBorder="1" applyAlignment="1">
      <alignment horizontal="left" vertical="center" wrapText="1"/>
    </xf>
    <xf numFmtId="0" fontId="15" fillId="6" borderId="0" xfId="0" applyFont="1" applyFill="1" applyAlignment="1">
      <alignment horizontal="lef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0" borderId="11" xfId="0" applyFont="1" applyBorder="1" applyAlignment="1">
      <alignment horizontal="left" vertical="center" wrapText="1" indent="2"/>
    </xf>
    <xf numFmtId="0" fontId="2" fillId="0" borderId="12" xfId="0" applyFont="1" applyBorder="1" applyAlignment="1">
      <alignment horizontal="left" vertical="center" wrapText="1" indent="2"/>
    </xf>
    <xf numFmtId="0" fontId="2" fillId="0" borderId="13" xfId="0" applyFont="1" applyBorder="1" applyAlignment="1">
      <alignment horizontal="left" vertical="center" wrapText="1" indent="2"/>
    </xf>
    <xf numFmtId="0" fontId="15" fillId="0" borderId="0" xfId="0" applyFont="1" applyAlignment="1">
      <alignment vertical="top"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0" borderId="0" xfId="0" applyFont="1" applyAlignment="1">
      <alignment vertical="top"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indent="1"/>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3" fontId="3" fillId="0" borderId="12" xfId="1" applyFont="1" applyFill="1" applyBorder="1" applyAlignment="1">
      <alignment horizontal="center" vertical="center" wrapText="1"/>
    </xf>
    <xf numFmtId="43" fontId="4" fillId="2" borderId="12"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49" fontId="3" fillId="6" borderId="13" xfId="0" applyNumberFormat="1" applyFont="1" applyFill="1" applyBorder="1" applyAlignment="1">
      <alignment horizontal="center" vertical="center" wrapText="1"/>
    </xf>
    <xf numFmtId="49" fontId="9" fillId="3" borderId="2" xfId="0" applyNumberFormat="1" applyFont="1" applyFill="1" applyBorder="1" applyAlignment="1" applyProtection="1">
      <alignment horizontal="center" vertical="center"/>
      <protection locked="0"/>
    </xf>
    <xf numFmtId="49" fontId="9" fillId="3" borderId="14" xfId="0" applyNumberFormat="1" applyFont="1" applyFill="1" applyBorder="1" applyAlignment="1">
      <alignment horizontal="center" vertical="center"/>
    </xf>
    <xf numFmtId="49" fontId="9" fillId="3" borderId="15" xfId="0" applyNumberFormat="1" applyFont="1" applyFill="1" applyBorder="1" applyAlignment="1" applyProtection="1">
      <alignment horizontal="center" vertical="center"/>
      <protection locked="0"/>
    </xf>
    <xf numFmtId="0" fontId="3" fillId="6" borderId="11" xfId="0" applyFont="1" applyFill="1" applyBorder="1" applyAlignment="1">
      <alignment horizontal="left" vertical="center" wrapText="1" indent="1"/>
    </xf>
    <xf numFmtId="0" fontId="3" fillId="6" borderId="12" xfId="0" applyFont="1" applyFill="1" applyBorder="1" applyAlignment="1">
      <alignment horizontal="left" vertical="center" wrapText="1" indent="1"/>
    </xf>
    <xf numFmtId="0" fontId="3" fillId="6" borderId="13" xfId="0" applyFont="1" applyFill="1" applyBorder="1" applyAlignment="1">
      <alignment horizontal="left" vertical="center" wrapText="1" indent="1"/>
    </xf>
    <xf numFmtId="43" fontId="3" fillId="6" borderId="12" xfId="1" applyFont="1" applyFill="1" applyBorder="1" applyAlignment="1">
      <alignment horizontal="center" vertical="center" wrapText="1"/>
    </xf>
    <xf numFmtId="43" fontId="12" fillId="0" borderId="0" xfId="0" applyNumberFormat="1" applyFont="1" applyAlignment="1">
      <alignment horizontal="center"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43" fontId="2" fillId="0" borderId="11" xfId="1" applyFont="1" applyBorder="1" applyAlignment="1">
      <alignment horizontal="left" vertical="center" wrapText="1"/>
    </xf>
    <xf numFmtId="43" fontId="2" fillId="0" borderId="12" xfId="1" applyFont="1" applyBorder="1" applyAlignment="1">
      <alignment horizontal="left" vertical="center" wrapText="1"/>
    </xf>
    <xf numFmtId="43" fontId="2" fillId="0" borderId="13" xfId="1" applyFont="1" applyBorder="1" applyAlignment="1">
      <alignment horizontal="left" vertical="center" wrapText="1"/>
    </xf>
    <xf numFmtId="3" fontId="4" fillId="2" borderId="11"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164" fontId="7" fillId="2" borderId="11" xfId="5" applyNumberFormat="1" applyFont="1" applyFill="1" applyBorder="1" applyAlignment="1">
      <alignment horizontal="center" vertical="center" wrapText="1"/>
    </xf>
    <xf numFmtId="164" fontId="7" fillId="2" borderId="13" xfId="5" applyNumberFormat="1" applyFont="1" applyFill="1" applyBorder="1" applyAlignment="1">
      <alignment horizontal="center" vertical="center" wrapText="1"/>
    </xf>
    <xf numFmtId="43" fontId="3" fillId="0" borderId="12" xfId="1" applyFont="1" applyBorder="1" applyAlignment="1">
      <alignment horizontal="center" vertical="center" wrapText="1"/>
    </xf>
    <xf numFmtId="164" fontId="3" fillId="0" borderId="11" xfId="5" applyNumberFormat="1" applyFont="1" applyFill="1" applyBorder="1" applyAlignment="1">
      <alignment horizontal="center" vertical="center" wrapText="1"/>
    </xf>
    <xf numFmtId="164" fontId="3" fillId="0" borderId="13" xfId="5" applyNumberFormat="1" applyFont="1" applyFill="1" applyBorder="1" applyAlignment="1">
      <alignment horizontal="center" vertical="center" wrapText="1"/>
    </xf>
    <xf numFmtId="164" fontId="4" fillId="2" borderId="11" xfId="5" applyNumberFormat="1" applyFont="1" applyFill="1" applyBorder="1" applyAlignment="1">
      <alignment horizontal="center" vertical="center" wrapText="1"/>
    </xf>
    <xf numFmtId="164" fontId="4" fillId="2" borderId="13" xfId="5" applyNumberFormat="1" applyFont="1" applyFill="1" applyBorder="1" applyAlignment="1">
      <alignment horizontal="center" vertical="center" wrapText="1"/>
    </xf>
  </cellXfs>
  <cellStyles count="6">
    <cellStyle name="Millares" xfId="1" builtinId="3"/>
    <cellStyle name="Millares 2" xfId="2" xr:uid="{81B3E00B-966F-472A-BF7E-1C246CA3DC5B}"/>
    <cellStyle name="Millares 2 2" xfId="4" xr:uid="{F0FA48AA-AABD-489D-97A8-DEBAF7D8CBE0}"/>
    <cellStyle name="Millares 3" xfId="3" xr:uid="{90E1D96B-9AB5-4D0D-9BED-04B0E6366361}"/>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55"/>
  <sheetViews>
    <sheetView tabSelected="1" view="pageBreakPreview" topLeftCell="A417" zoomScale="50" zoomScaleNormal="100" zoomScaleSheetLayoutView="50" workbookViewId="0">
      <selection activeCell="R174" sqref="R174"/>
    </sheetView>
  </sheetViews>
  <sheetFormatPr baseColWidth="10" defaultColWidth="8.7265625" defaultRowHeight="15.5" x14ac:dyDescent="0.35"/>
  <cols>
    <col min="1" max="15" width="10.81640625" style="9" customWidth="1"/>
    <col min="16" max="16" width="20.81640625" style="44" customWidth="1"/>
    <col min="17" max="17" width="17.453125" style="9" customWidth="1"/>
    <col min="18" max="18" width="16" style="9" bestFit="1" customWidth="1"/>
    <col min="19" max="16384" width="8.7265625" style="9"/>
  </cols>
  <sheetData>
    <row r="1" spans="1:16" x14ac:dyDescent="0.35">
      <c r="A1" s="166" t="s">
        <v>177</v>
      </c>
      <c r="B1" s="166"/>
      <c r="C1" s="166"/>
      <c r="D1" s="166"/>
      <c r="E1" s="166"/>
      <c r="F1" s="166"/>
      <c r="G1" s="166"/>
      <c r="H1" s="166"/>
      <c r="I1" s="166"/>
      <c r="J1" s="166"/>
      <c r="K1" s="166"/>
      <c r="L1" s="166"/>
      <c r="M1" s="166"/>
      <c r="N1" s="166"/>
      <c r="O1" s="166"/>
    </row>
    <row r="2" spans="1:16" x14ac:dyDescent="0.35">
      <c r="A2" s="167" t="s">
        <v>178</v>
      </c>
      <c r="B2" s="167"/>
      <c r="C2" s="167"/>
      <c r="D2" s="167"/>
      <c r="E2" s="167"/>
      <c r="F2" s="167"/>
      <c r="G2" s="167"/>
      <c r="H2" s="167"/>
      <c r="I2" s="167"/>
      <c r="J2" s="167"/>
      <c r="K2" s="167"/>
      <c r="L2" s="167"/>
      <c r="M2" s="167"/>
      <c r="N2" s="167"/>
      <c r="O2" s="167"/>
    </row>
    <row r="3" spans="1:16" x14ac:dyDescent="0.35">
      <c r="A3" s="167" t="s">
        <v>266</v>
      </c>
      <c r="B3" s="167"/>
      <c r="C3" s="167"/>
      <c r="D3" s="167"/>
      <c r="E3" s="167"/>
      <c r="F3" s="167"/>
      <c r="G3" s="167"/>
      <c r="H3" s="167"/>
      <c r="I3" s="167"/>
      <c r="J3" s="167"/>
      <c r="K3" s="167"/>
      <c r="L3" s="167"/>
      <c r="M3" s="167"/>
      <c r="N3" s="167"/>
      <c r="O3" s="167"/>
    </row>
    <row r="4" spans="1:16" x14ac:dyDescent="0.35">
      <c r="A4" s="168" t="s">
        <v>345</v>
      </c>
      <c r="B4" s="168"/>
      <c r="C4" s="168"/>
      <c r="D4" s="168"/>
      <c r="E4" s="168"/>
      <c r="F4" s="168"/>
      <c r="G4" s="168"/>
      <c r="H4" s="168"/>
      <c r="I4" s="168"/>
      <c r="J4" s="168"/>
      <c r="K4" s="168"/>
      <c r="L4" s="168"/>
      <c r="M4" s="168"/>
      <c r="N4" s="168"/>
      <c r="O4" s="168"/>
    </row>
    <row r="5" spans="1:16" s="10" customFormat="1" ht="6" customHeight="1" x14ac:dyDescent="0.35">
      <c r="P5" s="35"/>
    </row>
    <row r="6" spans="1:16" s="10" customFormat="1" x14ac:dyDescent="0.35">
      <c r="A6" s="12" t="s">
        <v>0</v>
      </c>
      <c r="B6" s="12"/>
      <c r="C6" s="12"/>
      <c r="D6" s="12"/>
      <c r="E6" s="12"/>
      <c r="F6" s="12"/>
      <c r="G6" s="12"/>
      <c r="H6" s="12"/>
      <c r="I6" s="12"/>
      <c r="J6" s="12"/>
      <c r="K6" s="12"/>
      <c r="L6" s="12"/>
      <c r="M6" s="12"/>
      <c r="P6" s="35"/>
    </row>
    <row r="7" spans="1:16" s="10" customFormat="1" ht="6" customHeight="1" x14ac:dyDescent="0.35">
      <c r="A7" s="11"/>
      <c r="B7" s="11"/>
      <c r="C7" s="11"/>
      <c r="D7" s="11"/>
      <c r="E7" s="11"/>
      <c r="F7" s="11"/>
      <c r="G7" s="11"/>
      <c r="H7" s="11"/>
      <c r="I7" s="11"/>
      <c r="J7" s="11"/>
      <c r="K7" s="11"/>
      <c r="L7" s="11"/>
      <c r="M7" s="11"/>
      <c r="P7" s="35"/>
    </row>
    <row r="8" spans="1:16" s="10" customFormat="1" x14ac:dyDescent="0.35">
      <c r="A8" s="13" t="s">
        <v>400</v>
      </c>
      <c r="B8" s="13"/>
      <c r="C8" s="13"/>
      <c r="D8" s="13"/>
      <c r="E8" s="13"/>
      <c r="F8" s="13"/>
      <c r="G8" s="13"/>
      <c r="H8" s="13"/>
      <c r="I8" s="13"/>
      <c r="J8" s="13"/>
      <c r="K8" s="13"/>
      <c r="L8" s="13"/>
      <c r="M8" s="13"/>
      <c r="P8" s="35"/>
    </row>
    <row r="9" spans="1:16" s="10" customFormat="1" ht="6" customHeight="1" x14ac:dyDescent="0.35">
      <c r="A9" s="11"/>
      <c r="B9" s="11"/>
      <c r="C9" s="11"/>
      <c r="D9" s="11"/>
      <c r="E9" s="11"/>
      <c r="F9" s="11"/>
      <c r="G9" s="11"/>
      <c r="H9" s="11"/>
      <c r="I9" s="11"/>
      <c r="J9" s="11"/>
      <c r="K9" s="11"/>
      <c r="L9" s="11"/>
      <c r="M9" s="11"/>
      <c r="P9" s="35"/>
    </row>
    <row r="10" spans="1:16" s="10" customFormat="1" x14ac:dyDescent="0.35">
      <c r="A10" s="11" t="s">
        <v>401</v>
      </c>
      <c r="B10" s="11"/>
      <c r="C10" s="11"/>
      <c r="D10" s="11"/>
      <c r="E10" s="11"/>
      <c r="F10" s="11"/>
      <c r="G10" s="11"/>
      <c r="H10" s="11"/>
      <c r="I10" s="11"/>
      <c r="J10" s="11"/>
      <c r="K10" s="11"/>
      <c r="L10" s="11"/>
      <c r="M10" s="11"/>
      <c r="P10" s="35"/>
    </row>
    <row r="11" spans="1:16" s="10" customFormat="1" x14ac:dyDescent="0.35">
      <c r="A11" s="11" t="s">
        <v>1</v>
      </c>
      <c r="B11" s="11"/>
      <c r="C11" s="11"/>
      <c r="D11" s="11"/>
      <c r="E11" s="11"/>
      <c r="F11" s="11"/>
      <c r="G11" s="11"/>
      <c r="H11" s="11"/>
      <c r="I11" s="11"/>
      <c r="J11" s="11"/>
      <c r="K11" s="11"/>
      <c r="L11" s="11"/>
      <c r="M11" s="11"/>
      <c r="P11" s="35"/>
    </row>
    <row r="12" spans="1:16" s="10" customFormat="1" ht="31.5" customHeight="1" x14ac:dyDescent="0.35">
      <c r="A12" s="102" t="s">
        <v>435</v>
      </c>
      <c r="B12" s="102"/>
      <c r="C12" s="102"/>
      <c r="D12" s="102"/>
      <c r="E12" s="102"/>
      <c r="F12" s="102"/>
      <c r="G12" s="102"/>
      <c r="H12" s="102"/>
      <c r="I12" s="102"/>
      <c r="J12" s="102"/>
      <c r="K12" s="102"/>
      <c r="L12" s="102"/>
      <c r="M12" s="102"/>
      <c r="N12" s="102"/>
      <c r="O12" s="102"/>
      <c r="P12" s="35"/>
    </row>
    <row r="13" spans="1:16" s="10" customFormat="1" ht="6" customHeight="1" x14ac:dyDescent="0.35">
      <c r="A13" s="14"/>
      <c r="B13" s="14"/>
      <c r="C13" s="14"/>
      <c r="D13" s="14"/>
      <c r="E13" s="14"/>
      <c r="F13" s="14"/>
      <c r="G13" s="14"/>
      <c r="H13" s="14"/>
      <c r="I13" s="14"/>
      <c r="J13" s="14"/>
      <c r="K13" s="14"/>
      <c r="L13" s="14"/>
      <c r="M13" s="14"/>
      <c r="P13" s="35"/>
    </row>
    <row r="14" spans="1:16" s="10" customFormat="1" ht="21.75" customHeight="1" x14ac:dyDescent="0.35">
      <c r="B14" s="110" t="s">
        <v>117</v>
      </c>
      <c r="C14" s="110"/>
      <c r="D14" s="110"/>
      <c r="E14" s="110"/>
      <c r="F14" s="110"/>
      <c r="G14" s="110" t="s">
        <v>118</v>
      </c>
      <c r="H14" s="110"/>
      <c r="I14" s="110" t="s">
        <v>119</v>
      </c>
      <c r="J14" s="110"/>
      <c r="P14" s="35"/>
    </row>
    <row r="15" spans="1:16" s="10" customFormat="1" ht="18" customHeight="1" x14ac:dyDescent="0.35">
      <c r="B15" s="79" t="s">
        <v>120</v>
      </c>
      <c r="C15" s="79"/>
      <c r="D15" s="79"/>
      <c r="E15" s="79"/>
      <c r="F15" s="79"/>
      <c r="G15" s="69">
        <v>3045289938.52</v>
      </c>
      <c r="H15" s="69"/>
      <c r="I15" s="55" t="s">
        <v>121</v>
      </c>
      <c r="J15" s="55"/>
      <c r="L15" s="34"/>
      <c r="M15" s="34"/>
      <c r="N15" s="34"/>
      <c r="P15" s="35"/>
    </row>
    <row r="16" spans="1:16" s="10" customFormat="1" ht="29.25" hidden="1" customHeight="1" x14ac:dyDescent="0.35">
      <c r="B16" s="79" t="s">
        <v>294</v>
      </c>
      <c r="C16" s="79"/>
      <c r="D16" s="79"/>
      <c r="E16" s="79"/>
      <c r="F16" s="79"/>
      <c r="G16" s="69">
        <v>0</v>
      </c>
      <c r="H16" s="69"/>
      <c r="I16" s="55" t="s">
        <v>121</v>
      </c>
      <c r="J16" s="55"/>
      <c r="L16" s="34"/>
      <c r="M16" s="34"/>
      <c r="N16" s="34"/>
      <c r="P16" s="35"/>
    </row>
    <row r="17" spans="1:16" s="10" customFormat="1" ht="24" hidden="1" customHeight="1" x14ac:dyDescent="0.35">
      <c r="B17" s="79" t="s">
        <v>293</v>
      </c>
      <c r="C17" s="79"/>
      <c r="D17" s="79"/>
      <c r="E17" s="79"/>
      <c r="F17" s="79"/>
      <c r="G17" s="69">
        <v>0</v>
      </c>
      <c r="H17" s="69"/>
      <c r="I17" s="55" t="s">
        <v>121</v>
      </c>
      <c r="J17" s="55"/>
      <c r="L17" s="34"/>
      <c r="M17" s="34"/>
      <c r="N17" s="34"/>
      <c r="P17" s="35"/>
    </row>
    <row r="18" spans="1:16" s="10" customFormat="1" ht="18" hidden="1" customHeight="1" x14ac:dyDescent="0.35">
      <c r="B18" s="79" t="s">
        <v>297</v>
      </c>
      <c r="C18" s="79"/>
      <c r="D18" s="79"/>
      <c r="E18" s="79"/>
      <c r="F18" s="79"/>
      <c r="G18" s="69">
        <v>0</v>
      </c>
      <c r="H18" s="69"/>
      <c r="I18" s="55" t="s">
        <v>121</v>
      </c>
      <c r="J18" s="55"/>
      <c r="L18" s="34"/>
      <c r="M18" s="34"/>
      <c r="N18" s="34"/>
      <c r="P18" s="35"/>
    </row>
    <row r="19" spans="1:16" s="10" customFormat="1" ht="51" customHeight="1" x14ac:dyDescent="0.35">
      <c r="B19" s="79" t="s">
        <v>331</v>
      </c>
      <c r="C19" s="79"/>
      <c r="D19" s="79"/>
      <c r="E19" s="79"/>
      <c r="F19" s="79"/>
      <c r="G19" s="69">
        <v>14241824.26</v>
      </c>
      <c r="H19" s="69"/>
      <c r="I19" s="55" t="s">
        <v>121</v>
      </c>
      <c r="J19" s="55"/>
      <c r="L19" s="34"/>
      <c r="M19" s="34"/>
      <c r="N19" s="34"/>
      <c r="P19" s="35"/>
    </row>
    <row r="20" spans="1:16" s="10" customFormat="1" ht="40.5" customHeight="1" x14ac:dyDescent="0.35">
      <c r="B20" s="79" t="s">
        <v>122</v>
      </c>
      <c r="C20" s="79"/>
      <c r="D20" s="79"/>
      <c r="E20" s="79"/>
      <c r="F20" s="79"/>
      <c r="G20" s="69">
        <v>2609457.4300000002</v>
      </c>
      <c r="H20" s="69"/>
      <c r="I20" s="55" t="s">
        <v>121</v>
      </c>
      <c r="J20" s="55"/>
      <c r="L20" s="34"/>
      <c r="M20" s="34"/>
      <c r="N20" s="29"/>
      <c r="P20" s="35"/>
    </row>
    <row r="21" spans="1:16" s="10" customFormat="1" ht="18" customHeight="1" x14ac:dyDescent="0.35">
      <c r="B21" s="79" t="s">
        <v>339</v>
      </c>
      <c r="C21" s="79"/>
      <c r="D21" s="79"/>
      <c r="E21" s="79"/>
      <c r="F21" s="79"/>
      <c r="G21" s="69">
        <v>70850</v>
      </c>
      <c r="H21" s="69"/>
      <c r="I21" s="55" t="s">
        <v>121</v>
      </c>
      <c r="J21" s="55"/>
      <c r="L21" s="34"/>
      <c r="M21" s="34"/>
      <c r="N21" s="34"/>
      <c r="P21" s="35"/>
    </row>
    <row r="22" spans="1:16" s="10" customFormat="1" ht="18" customHeight="1" x14ac:dyDescent="0.35">
      <c r="B22" s="79" t="s">
        <v>436</v>
      </c>
      <c r="C22" s="79"/>
      <c r="D22" s="79"/>
      <c r="E22" s="79"/>
      <c r="F22" s="79"/>
      <c r="G22" s="69">
        <v>20000</v>
      </c>
      <c r="H22" s="69"/>
      <c r="I22" s="55" t="s">
        <v>121</v>
      </c>
      <c r="J22" s="55"/>
      <c r="L22" s="34"/>
      <c r="M22" s="34"/>
      <c r="N22" s="34"/>
      <c r="P22" s="35"/>
    </row>
    <row r="23" spans="1:16" s="10" customFormat="1" ht="21.75" customHeight="1" x14ac:dyDescent="0.35">
      <c r="B23" s="56" t="s">
        <v>78</v>
      </c>
      <c r="C23" s="56"/>
      <c r="D23" s="56"/>
      <c r="E23" s="56"/>
      <c r="F23" s="56"/>
      <c r="G23" s="130">
        <f>SUM(G15:H22)</f>
        <v>3062232070.21</v>
      </c>
      <c r="H23" s="130"/>
      <c r="I23" s="56" t="s">
        <v>121</v>
      </c>
      <c r="J23" s="56"/>
      <c r="P23" s="35"/>
    </row>
    <row r="24" spans="1:16" s="10" customFormat="1" ht="6" customHeight="1" x14ac:dyDescent="0.35">
      <c r="A24" s="11"/>
      <c r="B24" s="11"/>
      <c r="C24" s="11"/>
      <c r="D24" s="11"/>
      <c r="E24" s="11"/>
      <c r="F24" s="11"/>
      <c r="G24" s="11"/>
      <c r="H24" s="11"/>
      <c r="I24" s="11"/>
      <c r="J24" s="11"/>
      <c r="K24" s="11"/>
      <c r="L24" s="11"/>
      <c r="M24" s="11"/>
      <c r="P24" s="35"/>
    </row>
    <row r="25" spans="1:16" s="10" customFormat="1" x14ac:dyDescent="0.35">
      <c r="A25" s="11" t="s">
        <v>263</v>
      </c>
      <c r="B25" s="11"/>
      <c r="C25" s="11"/>
      <c r="D25" s="11"/>
      <c r="E25" s="11"/>
      <c r="F25" s="11"/>
      <c r="G25" s="11"/>
      <c r="H25" s="11"/>
      <c r="I25" s="11"/>
      <c r="J25" s="11"/>
      <c r="K25" s="11"/>
      <c r="L25" s="11"/>
      <c r="M25" s="11"/>
      <c r="P25" s="35"/>
    </row>
    <row r="26" spans="1:16" s="10" customFormat="1" ht="32.25" customHeight="1" x14ac:dyDescent="0.35">
      <c r="A26" s="133" t="s">
        <v>363</v>
      </c>
      <c r="B26" s="133"/>
      <c r="C26" s="133"/>
      <c r="D26" s="133"/>
      <c r="E26" s="133"/>
      <c r="F26" s="133"/>
      <c r="G26" s="133"/>
      <c r="H26" s="133"/>
      <c r="I26" s="133"/>
      <c r="J26" s="133"/>
      <c r="K26" s="133"/>
      <c r="L26" s="133"/>
      <c r="M26" s="133"/>
      <c r="N26" s="134"/>
      <c r="O26" s="134"/>
      <c r="P26" s="35"/>
    </row>
    <row r="27" spans="1:16" s="10" customFormat="1" ht="6" customHeight="1" x14ac:dyDescent="0.35">
      <c r="B27" s="14"/>
      <c r="C27" s="14"/>
      <c r="D27" s="14"/>
      <c r="E27" s="14"/>
      <c r="F27" s="14"/>
      <c r="G27" s="14"/>
      <c r="H27" s="14"/>
      <c r="I27" s="14"/>
      <c r="J27" s="14"/>
      <c r="K27" s="14"/>
      <c r="L27" s="14"/>
      <c r="M27" s="14"/>
      <c r="P27" s="35"/>
    </row>
    <row r="28" spans="1:16" s="10" customFormat="1" ht="18" customHeight="1" x14ac:dyDescent="0.35">
      <c r="B28" s="110" t="s">
        <v>117</v>
      </c>
      <c r="C28" s="110"/>
      <c r="D28" s="110"/>
      <c r="E28" s="110"/>
      <c r="F28" s="110"/>
      <c r="G28" s="73" t="s">
        <v>118</v>
      </c>
      <c r="H28" s="75"/>
      <c r="I28" s="73" t="s">
        <v>119</v>
      </c>
      <c r="J28" s="75"/>
      <c r="M28" s="14"/>
      <c r="P28" s="35"/>
    </row>
    <row r="29" spans="1:16" s="10" customFormat="1" ht="18" customHeight="1" x14ac:dyDescent="0.35">
      <c r="B29" s="79" t="s">
        <v>116</v>
      </c>
      <c r="C29" s="79"/>
      <c r="D29" s="79"/>
      <c r="E29" s="79"/>
      <c r="F29" s="79"/>
      <c r="G29" s="98">
        <f>22043521.34-2195.69</f>
        <v>22041325.649999999</v>
      </c>
      <c r="H29" s="99"/>
      <c r="I29" s="100" t="s">
        <v>121</v>
      </c>
      <c r="J29" s="101"/>
      <c r="M29" s="14"/>
      <c r="P29" s="35"/>
    </row>
    <row r="30" spans="1:16" s="10" customFormat="1" ht="23.25" customHeight="1" x14ac:dyDescent="0.35">
      <c r="B30" s="79" t="s">
        <v>340</v>
      </c>
      <c r="C30" s="79"/>
      <c r="D30" s="79"/>
      <c r="E30" s="79"/>
      <c r="F30" s="79"/>
      <c r="G30" s="98">
        <v>38.86</v>
      </c>
      <c r="H30" s="99"/>
      <c r="I30" s="100" t="s">
        <v>121</v>
      </c>
      <c r="J30" s="101"/>
      <c r="M30" s="14"/>
      <c r="P30" s="35"/>
    </row>
    <row r="31" spans="1:16" s="10" customFormat="1" ht="61" customHeight="1" x14ac:dyDescent="0.35">
      <c r="B31" s="79" t="s">
        <v>330</v>
      </c>
      <c r="C31" s="79"/>
      <c r="D31" s="79"/>
      <c r="E31" s="79"/>
      <c r="F31" s="79"/>
      <c r="G31" s="69">
        <v>2195.69</v>
      </c>
      <c r="H31" s="69"/>
      <c r="I31" s="55" t="s">
        <v>121</v>
      </c>
      <c r="J31" s="55"/>
      <c r="M31" s="14"/>
      <c r="P31" s="35"/>
    </row>
    <row r="32" spans="1:16" s="10" customFormat="1" ht="39.75" customHeight="1" x14ac:dyDescent="0.35">
      <c r="B32" s="79" t="s">
        <v>437</v>
      </c>
      <c r="C32" s="79"/>
      <c r="D32" s="79"/>
      <c r="E32" s="79"/>
      <c r="F32" s="79"/>
      <c r="G32" s="98">
        <v>1237</v>
      </c>
      <c r="H32" s="99"/>
      <c r="I32" s="100" t="s">
        <v>121</v>
      </c>
      <c r="J32" s="101"/>
      <c r="M32" s="14"/>
      <c r="P32" s="35"/>
    </row>
    <row r="33" spans="1:16" s="10" customFormat="1" ht="18" customHeight="1" x14ac:dyDescent="0.35">
      <c r="B33" s="56" t="s">
        <v>78</v>
      </c>
      <c r="C33" s="56"/>
      <c r="D33" s="56"/>
      <c r="E33" s="56"/>
      <c r="F33" s="56"/>
      <c r="G33" s="108">
        <f>SUM(G29:H32)</f>
        <v>22044797.199999999</v>
      </c>
      <c r="H33" s="109"/>
      <c r="I33" s="186"/>
      <c r="J33" s="187"/>
      <c r="M33" s="14"/>
      <c r="P33" s="35"/>
    </row>
    <row r="34" spans="1:16" s="10" customFormat="1" ht="6" customHeight="1" x14ac:dyDescent="0.35">
      <c r="B34" s="14"/>
      <c r="C34" s="14"/>
      <c r="D34" s="14"/>
      <c r="E34" s="14"/>
      <c r="F34" s="14"/>
      <c r="G34" s="14"/>
      <c r="H34" s="14"/>
      <c r="I34" s="14"/>
      <c r="J34" s="14"/>
      <c r="K34" s="14"/>
      <c r="L34" s="14"/>
      <c r="M34" s="14"/>
      <c r="P34" s="35"/>
    </row>
    <row r="35" spans="1:16" s="10" customFormat="1" x14ac:dyDescent="0.35">
      <c r="A35" s="11" t="s">
        <v>264</v>
      </c>
      <c r="B35" s="11"/>
      <c r="C35" s="11"/>
      <c r="D35" s="11"/>
      <c r="E35" s="11"/>
      <c r="F35" s="11"/>
      <c r="G35" s="11"/>
      <c r="H35" s="11"/>
      <c r="I35" s="11"/>
      <c r="J35" s="11"/>
      <c r="K35" s="11"/>
      <c r="L35" s="11"/>
      <c r="M35" s="11"/>
      <c r="P35" s="35"/>
    </row>
    <row r="36" spans="1:16" s="10" customFormat="1" x14ac:dyDescent="0.35">
      <c r="A36" s="133" t="s">
        <v>362</v>
      </c>
      <c r="B36" s="133"/>
      <c r="C36" s="133"/>
      <c r="D36" s="133"/>
      <c r="E36" s="133"/>
      <c r="F36" s="133"/>
      <c r="G36" s="133"/>
      <c r="H36" s="133"/>
      <c r="I36" s="133"/>
      <c r="J36" s="133"/>
      <c r="K36" s="133"/>
      <c r="L36" s="133"/>
      <c r="M36" s="133"/>
      <c r="N36" s="134"/>
      <c r="O36" s="134"/>
      <c r="P36" s="35"/>
    </row>
    <row r="37" spans="1:16" s="10" customFormat="1" ht="6" customHeight="1" x14ac:dyDescent="0.35">
      <c r="B37" s="14"/>
      <c r="C37" s="14"/>
      <c r="D37" s="14"/>
      <c r="E37" s="14"/>
      <c r="F37" s="14"/>
      <c r="G37" s="14"/>
      <c r="H37" s="14"/>
      <c r="I37" s="14"/>
      <c r="J37" s="14"/>
      <c r="K37" s="14"/>
      <c r="L37" s="14"/>
      <c r="M37" s="14"/>
      <c r="P37" s="35"/>
    </row>
    <row r="38" spans="1:16" s="10" customFormat="1" ht="18" customHeight="1" x14ac:dyDescent="0.35">
      <c r="B38" s="110" t="s">
        <v>117</v>
      </c>
      <c r="C38" s="110"/>
      <c r="D38" s="110"/>
      <c r="E38" s="110"/>
      <c r="F38" s="110"/>
      <c r="G38" s="110"/>
      <c r="H38" s="73" t="s">
        <v>118</v>
      </c>
      <c r="I38" s="75"/>
      <c r="J38" s="73" t="s">
        <v>119</v>
      </c>
      <c r="K38" s="75"/>
      <c r="P38" s="35"/>
    </row>
    <row r="39" spans="1:16" s="10" customFormat="1" ht="32.25" customHeight="1" x14ac:dyDescent="0.35">
      <c r="B39" s="55" t="s">
        <v>438</v>
      </c>
      <c r="C39" s="55"/>
      <c r="D39" s="55"/>
      <c r="E39" s="55"/>
      <c r="F39" s="55"/>
      <c r="G39" s="55"/>
      <c r="H39" s="98">
        <v>541852</v>
      </c>
      <c r="I39" s="99"/>
      <c r="J39" s="100" t="s">
        <v>121</v>
      </c>
      <c r="K39" s="101"/>
      <c r="P39" s="35"/>
    </row>
    <row r="40" spans="1:16" s="10" customFormat="1" ht="18" hidden="1" customHeight="1" x14ac:dyDescent="0.35">
      <c r="B40" s="79" t="s">
        <v>289</v>
      </c>
      <c r="C40" s="79"/>
      <c r="D40" s="79"/>
      <c r="E40" s="79"/>
      <c r="F40" s="79"/>
      <c r="G40" s="36"/>
      <c r="H40" s="98">
        <v>0</v>
      </c>
      <c r="I40" s="99"/>
      <c r="J40" s="100" t="s">
        <v>121</v>
      </c>
      <c r="K40" s="101"/>
      <c r="P40" s="35"/>
    </row>
    <row r="41" spans="1:16" s="10" customFormat="1" ht="24" hidden="1" customHeight="1" x14ac:dyDescent="0.35">
      <c r="B41" s="79" t="s">
        <v>295</v>
      </c>
      <c r="C41" s="79"/>
      <c r="D41" s="79"/>
      <c r="E41" s="79"/>
      <c r="F41" s="79"/>
      <c r="G41" s="36"/>
      <c r="H41" s="98">
        <v>0</v>
      </c>
      <c r="I41" s="99"/>
      <c r="J41" s="100" t="s">
        <v>121</v>
      </c>
      <c r="K41" s="101"/>
      <c r="P41" s="35"/>
    </row>
    <row r="42" spans="1:16" s="10" customFormat="1" ht="18" customHeight="1" x14ac:dyDescent="0.35">
      <c r="B42" s="56" t="s">
        <v>78</v>
      </c>
      <c r="C42" s="56"/>
      <c r="D42" s="56"/>
      <c r="E42" s="56"/>
      <c r="F42" s="56"/>
      <c r="G42" s="56"/>
      <c r="H42" s="108">
        <f>SUM(H39:I41)</f>
        <v>541852</v>
      </c>
      <c r="I42" s="109"/>
      <c r="J42" s="186"/>
      <c r="K42" s="187"/>
      <c r="P42" s="35"/>
    </row>
    <row r="43" spans="1:16" s="10" customFormat="1" ht="6" customHeight="1" x14ac:dyDescent="0.35">
      <c r="B43" s="14"/>
      <c r="C43" s="14"/>
      <c r="D43" s="14"/>
      <c r="E43" s="14"/>
      <c r="F43" s="14"/>
      <c r="G43" s="14"/>
      <c r="H43" s="14"/>
      <c r="I43" s="14"/>
      <c r="J43" s="14"/>
      <c r="K43" s="14"/>
      <c r="L43" s="14"/>
      <c r="M43" s="14"/>
      <c r="P43" s="35"/>
    </row>
    <row r="44" spans="1:16" s="10" customFormat="1" x14ac:dyDescent="0.35">
      <c r="A44" s="11" t="s">
        <v>359</v>
      </c>
      <c r="B44" s="11"/>
      <c r="C44" s="11"/>
      <c r="D44" s="11"/>
      <c r="E44" s="11"/>
      <c r="F44" s="11"/>
      <c r="G44" s="11"/>
      <c r="H44" s="11"/>
      <c r="I44" s="11"/>
      <c r="J44" s="11"/>
      <c r="K44" s="11"/>
      <c r="L44" s="11"/>
      <c r="M44" s="11"/>
      <c r="P44" s="35"/>
    </row>
    <row r="45" spans="1:16" s="10" customFormat="1" x14ac:dyDescent="0.35">
      <c r="A45" s="133" t="s">
        <v>360</v>
      </c>
      <c r="B45" s="133"/>
      <c r="C45" s="133"/>
      <c r="D45" s="133"/>
      <c r="E45" s="133"/>
      <c r="F45" s="133"/>
      <c r="G45" s="133"/>
      <c r="H45" s="133"/>
      <c r="I45" s="133"/>
      <c r="J45" s="133"/>
      <c r="K45" s="133"/>
      <c r="L45" s="133"/>
      <c r="M45" s="133"/>
      <c r="N45" s="134"/>
      <c r="O45" s="134"/>
      <c r="P45" s="35"/>
    </row>
    <row r="46" spans="1:16" s="10" customFormat="1" ht="6" customHeight="1" x14ac:dyDescent="0.35">
      <c r="B46" s="14"/>
      <c r="C46" s="14"/>
      <c r="D46" s="14"/>
      <c r="E46" s="14"/>
      <c r="F46" s="14"/>
      <c r="G46" s="14"/>
      <c r="H46" s="14"/>
      <c r="I46" s="14"/>
      <c r="J46" s="14"/>
      <c r="K46" s="14"/>
      <c r="L46" s="14"/>
      <c r="M46" s="14"/>
      <c r="P46" s="35"/>
    </row>
    <row r="47" spans="1:16" s="10" customFormat="1" ht="18" customHeight="1" x14ac:dyDescent="0.35">
      <c r="B47" s="110" t="s">
        <v>117</v>
      </c>
      <c r="C47" s="110"/>
      <c r="D47" s="110"/>
      <c r="E47" s="110"/>
      <c r="F47" s="110"/>
      <c r="G47" s="110"/>
      <c r="H47" s="73" t="s">
        <v>118</v>
      </c>
      <c r="I47" s="75"/>
      <c r="J47" s="73" t="s">
        <v>119</v>
      </c>
      <c r="K47" s="75"/>
      <c r="P47" s="35"/>
    </row>
    <row r="48" spans="1:16" s="10" customFormat="1" ht="26.25" customHeight="1" x14ac:dyDescent="0.35">
      <c r="B48" s="55" t="s">
        <v>361</v>
      </c>
      <c r="C48" s="55"/>
      <c r="D48" s="55"/>
      <c r="E48" s="55"/>
      <c r="F48" s="55"/>
      <c r="G48" s="55"/>
      <c r="H48" s="98">
        <v>45136.39</v>
      </c>
      <c r="I48" s="99"/>
      <c r="J48" s="100" t="s">
        <v>121</v>
      </c>
      <c r="K48" s="101"/>
      <c r="P48" s="35"/>
    </row>
    <row r="49" spans="1:16" s="10" customFormat="1" ht="18" hidden="1" customHeight="1" x14ac:dyDescent="0.35">
      <c r="B49" s="79" t="s">
        <v>289</v>
      </c>
      <c r="C49" s="79"/>
      <c r="D49" s="79"/>
      <c r="E49" s="79"/>
      <c r="F49" s="79"/>
      <c r="G49" s="36"/>
      <c r="H49" s="98">
        <v>0</v>
      </c>
      <c r="I49" s="99"/>
      <c r="J49" s="100" t="s">
        <v>121</v>
      </c>
      <c r="K49" s="101"/>
      <c r="P49" s="35"/>
    </row>
    <row r="50" spans="1:16" s="10" customFormat="1" ht="24" hidden="1" customHeight="1" x14ac:dyDescent="0.35">
      <c r="B50" s="79" t="s">
        <v>295</v>
      </c>
      <c r="C50" s="79"/>
      <c r="D50" s="79"/>
      <c r="E50" s="79"/>
      <c r="F50" s="79"/>
      <c r="G50" s="36"/>
      <c r="H50" s="98">
        <v>0</v>
      </c>
      <c r="I50" s="99"/>
      <c r="J50" s="100" t="s">
        <v>121</v>
      </c>
      <c r="K50" s="101"/>
      <c r="P50" s="35"/>
    </row>
    <row r="51" spans="1:16" s="10" customFormat="1" ht="18" customHeight="1" x14ac:dyDescent="0.35">
      <c r="B51" s="56" t="s">
        <v>78</v>
      </c>
      <c r="C51" s="56"/>
      <c r="D51" s="56"/>
      <c r="E51" s="56"/>
      <c r="F51" s="56"/>
      <c r="G51" s="56"/>
      <c r="H51" s="108">
        <f>SUM(H48:I50)</f>
        <v>45136.39</v>
      </c>
      <c r="I51" s="109"/>
      <c r="J51" s="186"/>
      <c r="K51" s="187"/>
      <c r="P51" s="35"/>
    </row>
    <row r="52" spans="1:16" s="10" customFormat="1" ht="6" customHeight="1" x14ac:dyDescent="0.35">
      <c r="B52" s="14"/>
      <c r="C52" s="14"/>
      <c r="D52" s="14"/>
      <c r="E52" s="14"/>
      <c r="F52" s="14"/>
      <c r="G52" s="14"/>
      <c r="H52" s="14"/>
      <c r="I52" s="14"/>
      <c r="J52" s="14"/>
      <c r="K52" s="14"/>
      <c r="L52" s="14"/>
      <c r="M52" s="14"/>
      <c r="P52" s="35"/>
    </row>
    <row r="53" spans="1:16" s="10" customFormat="1" ht="6" hidden="1" customHeight="1" x14ac:dyDescent="0.35">
      <c r="B53" s="14"/>
      <c r="C53" s="14"/>
      <c r="D53" s="14"/>
      <c r="E53" s="14"/>
      <c r="F53" s="14"/>
      <c r="G53" s="14"/>
      <c r="H53" s="14"/>
      <c r="I53" s="14"/>
      <c r="J53" s="14"/>
      <c r="K53" s="14"/>
      <c r="L53" s="14"/>
      <c r="M53" s="14"/>
      <c r="P53" s="35"/>
    </row>
    <row r="54" spans="1:16" s="10" customFormat="1" ht="6" hidden="1" customHeight="1" x14ac:dyDescent="0.35">
      <c r="B54" s="14"/>
      <c r="C54" s="14"/>
      <c r="D54" s="14"/>
      <c r="E54" s="14"/>
      <c r="F54" s="14"/>
      <c r="G54" s="14"/>
      <c r="H54" s="14"/>
      <c r="I54" s="14"/>
      <c r="J54" s="14"/>
      <c r="K54" s="14"/>
      <c r="L54" s="14"/>
      <c r="M54" s="14"/>
      <c r="P54" s="35"/>
    </row>
    <row r="55" spans="1:16" s="10" customFormat="1" x14ac:dyDescent="0.35">
      <c r="A55" s="11" t="s">
        <v>402</v>
      </c>
      <c r="B55" s="11"/>
      <c r="C55" s="11"/>
      <c r="D55" s="11"/>
      <c r="E55" s="11"/>
      <c r="F55" s="11"/>
      <c r="G55" s="11"/>
      <c r="H55" s="11"/>
      <c r="I55" s="11"/>
      <c r="J55" s="11"/>
      <c r="K55" s="11"/>
      <c r="L55" s="11"/>
      <c r="M55" s="11"/>
      <c r="P55" s="35"/>
    </row>
    <row r="56" spans="1:16" s="10" customFormat="1" ht="6" customHeight="1" x14ac:dyDescent="0.35">
      <c r="A56" s="14"/>
      <c r="B56" s="14"/>
      <c r="C56" s="14"/>
      <c r="D56" s="14"/>
      <c r="E56" s="14"/>
      <c r="F56" s="14"/>
      <c r="G56" s="14"/>
      <c r="H56" s="14"/>
      <c r="I56" s="14"/>
      <c r="J56" s="14"/>
      <c r="K56" s="14"/>
      <c r="L56" s="14"/>
      <c r="M56" s="14"/>
      <c r="P56" s="35"/>
    </row>
    <row r="57" spans="1:16" s="10" customFormat="1" x14ac:dyDescent="0.35">
      <c r="A57" s="11" t="s">
        <v>264</v>
      </c>
      <c r="B57" s="11"/>
      <c r="C57" s="11"/>
      <c r="D57" s="11"/>
      <c r="E57" s="11"/>
      <c r="F57" s="11"/>
      <c r="G57" s="11"/>
      <c r="H57" s="11"/>
      <c r="I57" s="11"/>
      <c r="J57" s="11"/>
      <c r="K57" s="11"/>
      <c r="L57" s="11"/>
      <c r="M57" s="11"/>
      <c r="P57" s="35"/>
    </row>
    <row r="58" spans="1:16" s="10" customFormat="1" x14ac:dyDescent="0.35">
      <c r="A58" s="14" t="s">
        <v>123</v>
      </c>
      <c r="B58" s="14"/>
      <c r="C58" s="14"/>
      <c r="D58" s="14"/>
      <c r="E58" s="14"/>
      <c r="F58" s="14"/>
      <c r="G58" s="14"/>
      <c r="H58" s="14"/>
      <c r="I58" s="14"/>
      <c r="J58" s="14"/>
      <c r="K58" s="14"/>
      <c r="L58" s="14"/>
      <c r="M58" s="14"/>
      <c r="P58" s="35"/>
    </row>
    <row r="59" spans="1:16" s="10" customFormat="1" ht="6" customHeight="1" x14ac:dyDescent="0.35">
      <c r="A59" s="14"/>
      <c r="B59" s="14"/>
      <c r="C59" s="14"/>
      <c r="D59" s="14"/>
      <c r="E59" s="14"/>
      <c r="F59" s="14"/>
      <c r="G59" s="14"/>
      <c r="H59" s="14"/>
      <c r="I59" s="14"/>
      <c r="J59" s="14"/>
      <c r="K59" s="14"/>
      <c r="L59" s="14"/>
      <c r="M59" s="14"/>
      <c r="P59" s="35"/>
    </row>
    <row r="60" spans="1:16" s="10" customFormat="1" ht="27" customHeight="1" x14ac:dyDescent="0.35">
      <c r="B60" s="73" t="s">
        <v>3</v>
      </c>
      <c r="C60" s="74"/>
      <c r="D60" s="75"/>
      <c r="E60" s="73" t="s">
        <v>364</v>
      </c>
      <c r="F60" s="74"/>
      <c r="G60" s="75"/>
      <c r="H60" s="188" t="s">
        <v>124</v>
      </c>
      <c r="I60" s="189"/>
      <c r="J60" s="14"/>
      <c r="K60" s="14"/>
      <c r="L60" s="14"/>
      <c r="M60" s="14"/>
      <c r="P60" s="35"/>
    </row>
    <row r="61" spans="1:16" s="10" customFormat="1" ht="18.75" customHeight="1" x14ac:dyDescent="0.35">
      <c r="B61" s="80" t="s">
        <v>125</v>
      </c>
      <c r="C61" s="81"/>
      <c r="D61" s="82"/>
      <c r="E61" s="100">
        <v>1821134094.22</v>
      </c>
      <c r="F61" s="190"/>
      <c r="G61" s="101"/>
      <c r="H61" s="191">
        <f>+E61/E68</f>
        <v>0.65113583121082086</v>
      </c>
      <c r="I61" s="192"/>
      <c r="J61" s="14"/>
      <c r="K61" s="14"/>
      <c r="L61" s="14"/>
      <c r="M61" s="14"/>
      <c r="P61" s="35"/>
    </row>
    <row r="62" spans="1:16" s="10" customFormat="1" ht="18.75" customHeight="1" x14ac:dyDescent="0.35">
      <c r="B62" s="80" t="s">
        <v>126</v>
      </c>
      <c r="C62" s="81"/>
      <c r="D62" s="82"/>
      <c r="E62" s="100">
        <v>47933741.109999999</v>
      </c>
      <c r="F62" s="190"/>
      <c r="G62" s="101"/>
      <c r="H62" s="191">
        <f>+E62/E68</f>
        <v>1.7138428443992271E-2</v>
      </c>
      <c r="I62" s="192"/>
      <c r="J62" s="14"/>
      <c r="K62" s="14"/>
      <c r="L62" s="14"/>
      <c r="M62" s="14"/>
      <c r="P62" s="35"/>
    </row>
    <row r="63" spans="1:16" s="10" customFormat="1" ht="18.75" customHeight="1" x14ac:dyDescent="0.35">
      <c r="B63" s="80" t="s">
        <v>127</v>
      </c>
      <c r="C63" s="81"/>
      <c r="D63" s="82"/>
      <c r="E63" s="100">
        <v>657534705.98000002</v>
      </c>
      <c r="F63" s="190"/>
      <c r="G63" s="101"/>
      <c r="H63" s="191">
        <f>+E63/E68</f>
        <v>0.23509768373845433</v>
      </c>
      <c r="I63" s="192"/>
      <c r="J63" s="14"/>
      <c r="K63" s="14"/>
      <c r="L63" s="14"/>
      <c r="M63" s="14"/>
      <c r="P63" s="35"/>
    </row>
    <row r="64" spans="1:16" s="10" customFormat="1" ht="29" customHeight="1" x14ac:dyDescent="0.35">
      <c r="B64" s="80" t="s">
        <v>128</v>
      </c>
      <c r="C64" s="81"/>
      <c r="D64" s="82"/>
      <c r="E64" s="100">
        <v>193038852.59999999</v>
      </c>
      <c r="F64" s="190"/>
      <c r="G64" s="101"/>
      <c r="H64" s="191">
        <f>+E64/E68</f>
        <v>6.9019911352282748E-2</v>
      </c>
      <c r="I64" s="192"/>
      <c r="J64" s="14"/>
      <c r="K64" s="14"/>
      <c r="L64" s="14"/>
      <c r="M64" s="14"/>
      <c r="P64" s="35"/>
    </row>
    <row r="65" spans="1:16" s="10" customFormat="1" ht="18.75" customHeight="1" x14ac:dyDescent="0.35">
      <c r="B65" s="80" t="s">
        <v>365</v>
      </c>
      <c r="C65" s="81"/>
      <c r="D65" s="82"/>
      <c r="E65" s="100">
        <v>56010.76</v>
      </c>
      <c r="F65" s="190"/>
      <c r="G65" s="101"/>
      <c r="H65" s="191">
        <f>+E65/E68</f>
        <v>2.0026319250790989E-5</v>
      </c>
      <c r="I65" s="192"/>
      <c r="J65" s="14"/>
      <c r="K65" s="14"/>
      <c r="L65" s="14"/>
      <c r="M65" s="14"/>
      <c r="P65" s="35"/>
    </row>
    <row r="66" spans="1:16" s="10" customFormat="1" ht="18.75" customHeight="1" x14ac:dyDescent="0.35">
      <c r="B66" s="80" t="s">
        <v>176</v>
      </c>
      <c r="C66" s="81"/>
      <c r="D66" s="82"/>
      <c r="E66" s="100">
        <v>55008034.969999999</v>
      </c>
      <c r="F66" s="190"/>
      <c r="G66" s="101"/>
      <c r="H66" s="191">
        <f>+E66/E68</f>
        <v>1.9667800788060991E-2</v>
      </c>
      <c r="I66" s="192"/>
      <c r="J66" s="14"/>
      <c r="K66" s="14"/>
      <c r="L66" s="14"/>
      <c r="M66" s="14"/>
      <c r="P66" s="35"/>
    </row>
    <row r="67" spans="1:16" s="10" customFormat="1" ht="18.75" customHeight="1" x14ac:dyDescent="0.35">
      <c r="B67" s="80" t="s">
        <v>298</v>
      </c>
      <c r="C67" s="81"/>
      <c r="D67" s="82"/>
      <c r="E67" s="100">
        <v>22152000.739999998</v>
      </c>
      <c r="F67" s="190"/>
      <c r="G67" s="101"/>
      <c r="H67" s="191">
        <f>+E67/E68</f>
        <v>7.9203181471381254E-3</v>
      </c>
      <c r="I67" s="192"/>
      <c r="J67" s="14"/>
      <c r="K67" s="14"/>
      <c r="L67" s="14"/>
      <c r="M67" s="14"/>
      <c r="P67" s="35"/>
    </row>
    <row r="68" spans="1:16" s="10" customFormat="1" ht="23.25" customHeight="1" x14ac:dyDescent="0.35">
      <c r="B68" s="57" t="s">
        <v>129</v>
      </c>
      <c r="C68" s="94"/>
      <c r="D68" s="58"/>
      <c r="E68" s="108">
        <f>SUM(E61:G67)</f>
        <v>2796857440.3799996</v>
      </c>
      <c r="F68" s="161"/>
      <c r="G68" s="109"/>
      <c r="H68" s="193">
        <f>SUM(H61:I67)</f>
        <v>1</v>
      </c>
      <c r="I68" s="194"/>
      <c r="J68" s="14"/>
      <c r="K68" s="14"/>
      <c r="L68" s="14"/>
      <c r="M68" s="14"/>
      <c r="P68" s="35"/>
    </row>
    <row r="69" spans="1:16" s="10" customFormat="1" x14ac:dyDescent="0.35">
      <c r="A69" s="14"/>
      <c r="B69" s="14"/>
      <c r="C69" s="14"/>
      <c r="D69" s="14"/>
      <c r="E69" s="14"/>
      <c r="F69" s="14"/>
      <c r="G69" s="14"/>
      <c r="H69" s="14"/>
      <c r="I69" s="14"/>
      <c r="J69" s="14"/>
      <c r="K69" s="14"/>
      <c r="L69" s="14"/>
      <c r="M69" s="14"/>
      <c r="P69" s="35"/>
    </row>
    <row r="70" spans="1:16" s="10" customFormat="1" x14ac:dyDescent="0.35">
      <c r="A70" s="11"/>
      <c r="B70" s="11"/>
      <c r="C70" s="11"/>
      <c r="D70" s="11"/>
      <c r="E70" s="11"/>
      <c r="F70" s="11"/>
      <c r="G70" s="11"/>
      <c r="H70" s="11"/>
      <c r="I70" s="11"/>
      <c r="J70" s="11"/>
      <c r="K70" s="11"/>
      <c r="L70" s="11"/>
      <c r="M70" s="11"/>
      <c r="P70" s="35"/>
    </row>
    <row r="71" spans="1:16" s="10" customFormat="1" x14ac:dyDescent="0.35">
      <c r="A71" s="13" t="s">
        <v>403</v>
      </c>
      <c r="B71" s="13"/>
      <c r="C71" s="13"/>
      <c r="D71" s="13"/>
      <c r="E71" s="13"/>
      <c r="F71" s="13"/>
      <c r="G71" s="13"/>
      <c r="H71" s="13"/>
      <c r="I71" s="13"/>
      <c r="J71" s="13"/>
      <c r="K71" s="13"/>
      <c r="L71" s="13"/>
      <c r="M71" s="13"/>
      <c r="P71" s="35"/>
    </row>
    <row r="72" spans="1:16" s="10" customFormat="1" ht="6" customHeight="1" x14ac:dyDescent="0.35">
      <c r="A72" s="11"/>
      <c r="B72" s="11"/>
      <c r="C72" s="11"/>
      <c r="D72" s="11"/>
      <c r="E72" s="11"/>
      <c r="F72" s="11"/>
      <c r="G72" s="11"/>
      <c r="H72" s="11"/>
      <c r="I72" s="11"/>
      <c r="J72" s="11"/>
      <c r="K72" s="11"/>
      <c r="L72" s="11"/>
      <c r="M72" s="11"/>
      <c r="P72" s="35"/>
    </row>
    <row r="73" spans="1:16" s="10" customFormat="1" x14ac:dyDescent="0.35">
      <c r="A73" s="11" t="s">
        <v>404</v>
      </c>
      <c r="B73" s="11"/>
      <c r="C73" s="11"/>
      <c r="D73" s="11"/>
      <c r="E73" s="11"/>
      <c r="F73" s="11"/>
      <c r="G73" s="11"/>
      <c r="H73" s="11"/>
      <c r="I73" s="11"/>
      <c r="J73" s="11"/>
      <c r="K73" s="11"/>
      <c r="L73" s="11"/>
      <c r="M73" s="11"/>
      <c r="P73" s="35"/>
    </row>
    <row r="74" spans="1:16" s="10" customFormat="1" ht="6" customHeight="1" x14ac:dyDescent="0.35">
      <c r="A74" s="11"/>
      <c r="B74" s="11"/>
      <c r="C74" s="11"/>
      <c r="D74" s="11"/>
      <c r="E74" s="11"/>
      <c r="F74" s="11"/>
      <c r="G74" s="11"/>
      <c r="H74" s="11"/>
      <c r="I74" s="11"/>
      <c r="J74" s="11"/>
      <c r="K74" s="11"/>
      <c r="L74" s="11"/>
      <c r="M74" s="11"/>
      <c r="P74" s="35"/>
    </row>
    <row r="75" spans="1:16" s="10" customFormat="1" x14ac:dyDescent="0.35">
      <c r="A75" s="11" t="s">
        <v>1</v>
      </c>
      <c r="B75" s="11"/>
      <c r="C75" s="11"/>
      <c r="D75" s="11"/>
      <c r="E75" s="11"/>
      <c r="F75" s="11"/>
      <c r="G75" s="11"/>
      <c r="H75" s="11"/>
      <c r="I75" s="11"/>
      <c r="J75" s="11"/>
      <c r="K75" s="11"/>
      <c r="L75" s="11"/>
      <c r="M75" s="11"/>
      <c r="P75" s="35"/>
    </row>
    <row r="76" spans="1:16" s="10" customFormat="1" ht="19.5" customHeight="1" x14ac:dyDescent="0.35">
      <c r="A76" s="14" t="s">
        <v>346</v>
      </c>
      <c r="B76" s="14"/>
      <c r="C76" s="14"/>
      <c r="D76" s="14"/>
      <c r="E76" s="14"/>
      <c r="F76" s="14"/>
      <c r="G76" s="14"/>
      <c r="H76" s="14"/>
      <c r="I76" s="14"/>
      <c r="J76" s="14"/>
      <c r="K76" s="14"/>
      <c r="L76" s="14"/>
      <c r="M76" s="14"/>
      <c r="P76" s="35"/>
    </row>
    <row r="77" spans="1:16" s="10" customFormat="1" ht="6" customHeight="1" x14ac:dyDescent="0.35">
      <c r="A77" s="14"/>
      <c r="B77" s="14"/>
      <c r="C77" s="14"/>
      <c r="D77" s="14"/>
      <c r="E77" s="14"/>
      <c r="F77" s="14"/>
      <c r="G77" s="14"/>
      <c r="H77" s="14"/>
      <c r="I77" s="14"/>
      <c r="J77" s="14"/>
      <c r="K77" s="14"/>
      <c r="L77" s="14"/>
      <c r="M77" s="14"/>
      <c r="P77" s="35"/>
    </row>
    <row r="78" spans="1:16" s="10" customFormat="1" ht="26" x14ac:dyDescent="0.35">
      <c r="B78" s="14"/>
      <c r="C78" s="27" t="s">
        <v>2</v>
      </c>
      <c r="D78" s="73" t="s">
        <v>3</v>
      </c>
      <c r="E78" s="74"/>
      <c r="F78" s="75"/>
      <c r="G78" s="73" t="s">
        <v>4</v>
      </c>
      <c r="H78" s="75"/>
      <c r="I78" s="73" t="s">
        <v>265</v>
      </c>
      <c r="J78" s="75"/>
      <c r="L78" s="14"/>
      <c r="P78" s="35"/>
    </row>
    <row r="79" spans="1:16" s="10" customFormat="1" ht="17.25" customHeight="1" x14ac:dyDescent="0.35">
      <c r="B79" s="14"/>
      <c r="C79" s="26" t="s">
        <v>6</v>
      </c>
      <c r="D79" s="76" t="s">
        <v>7</v>
      </c>
      <c r="E79" s="77"/>
      <c r="F79" s="78"/>
      <c r="G79" s="100">
        <v>212927.85</v>
      </c>
      <c r="H79" s="101"/>
      <c r="I79" s="66" t="s">
        <v>8</v>
      </c>
      <c r="J79" s="68"/>
      <c r="L79" s="14"/>
      <c r="P79" s="35"/>
    </row>
    <row r="80" spans="1:16" s="10" customFormat="1" ht="17.25" customHeight="1" x14ac:dyDescent="0.35">
      <c r="B80" s="14"/>
      <c r="C80" s="26" t="s">
        <v>9</v>
      </c>
      <c r="D80" s="76" t="s">
        <v>10</v>
      </c>
      <c r="E80" s="77"/>
      <c r="F80" s="78"/>
      <c r="G80" s="100">
        <v>33385150.02</v>
      </c>
      <c r="H80" s="101"/>
      <c r="I80" s="66" t="s">
        <v>11</v>
      </c>
      <c r="J80" s="68"/>
      <c r="L80" s="14"/>
      <c r="P80" s="35"/>
    </row>
    <row r="81" spans="1:16" s="10" customFormat="1" ht="17.25" customHeight="1" x14ac:dyDescent="0.35">
      <c r="B81" s="14"/>
      <c r="C81" s="26" t="s">
        <v>12</v>
      </c>
      <c r="D81" s="76" t="s">
        <v>13</v>
      </c>
      <c r="E81" s="77"/>
      <c r="F81" s="78"/>
      <c r="G81" s="100">
        <v>348590000</v>
      </c>
      <c r="H81" s="101"/>
      <c r="I81" s="66" t="s">
        <v>14</v>
      </c>
      <c r="J81" s="68"/>
      <c r="L81" s="14"/>
      <c r="P81" s="35"/>
    </row>
    <row r="82" spans="1:16" s="10" customFormat="1" ht="17.25" customHeight="1" x14ac:dyDescent="0.35">
      <c r="B82" s="14"/>
      <c r="C82" s="57" t="s">
        <v>15</v>
      </c>
      <c r="D82" s="94"/>
      <c r="E82" s="94"/>
      <c r="F82" s="58"/>
      <c r="G82" s="108">
        <f>SUM(G79:H81)</f>
        <v>382188077.87</v>
      </c>
      <c r="H82" s="109"/>
      <c r="I82" s="19"/>
      <c r="J82" s="20"/>
      <c r="L82" s="14"/>
      <c r="P82" s="35"/>
    </row>
    <row r="83" spans="1:16" s="10" customFormat="1" ht="6" customHeight="1" x14ac:dyDescent="0.35">
      <c r="A83" s="14"/>
      <c r="B83" s="14"/>
      <c r="C83" s="14"/>
      <c r="D83" s="14"/>
      <c r="E83" s="14"/>
      <c r="F83" s="14"/>
      <c r="G83" s="14"/>
      <c r="H83" s="21"/>
      <c r="I83" s="14"/>
      <c r="J83" s="14"/>
      <c r="K83" s="14"/>
      <c r="L83" s="14"/>
      <c r="M83" s="14"/>
      <c r="P83" s="35"/>
    </row>
    <row r="84" spans="1:16" s="10" customFormat="1" x14ac:dyDescent="0.35">
      <c r="A84" s="14" t="s">
        <v>347</v>
      </c>
      <c r="B84" s="14"/>
      <c r="C84" s="14"/>
      <c r="D84" s="14"/>
      <c r="E84" s="14"/>
      <c r="F84" s="14"/>
      <c r="G84" s="14"/>
      <c r="H84" s="14"/>
      <c r="I84" s="14"/>
      <c r="J84" s="14"/>
      <c r="K84" s="14"/>
      <c r="L84" s="14"/>
      <c r="M84" s="14"/>
      <c r="P84" s="35"/>
    </row>
    <row r="85" spans="1:16" s="10" customFormat="1" x14ac:dyDescent="0.35">
      <c r="A85" s="14" t="s">
        <v>254</v>
      </c>
      <c r="B85" s="14"/>
      <c r="C85" s="14"/>
      <c r="D85" s="14"/>
      <c r="E85" s="14"/>
      <c r="F85" s="14"/>
      <c r="G85" s="14"/>
      <c r="H85" s="14"/>
      <c r="I85" s="14"/>
      <c r="J85" s="14"/>
      <c r="K85" s="14"/>
      <c r="L85" s="14"/>
      <c r="M85" s="14"/>
      <c r="P85" s="35"/>
    </row>
    <row r="86" spans="1:16" s="10" customFormat="1" ht="6" customHeight="1" x14ac:dyDescent="0.35">
      <c r="A86" s="14"/>
      <c r="B86" s="14"/>
      <c r="C86" s="14"/>
      <c r="D86" s="14"/>
      <c r="E86" s="14"/>
      <c r="F86" s="14"/>
      <c r="G86" s="14"/>
      <c r="H86" s="14"/>
      <c r="I86" s="14"/>
      <c r="J86" s="14"/>
      <c r="K86" s="14"/>
      <c r="L86" s="14"/>
      <c r="M86" s="14"/>
      <c r="P86" s="35"/>
    </row>
    <row r="87" spans="1:16" s="10" customFormat="1" ht="24" customHeight="1" x14ac:dyDescent="0.35">
      <c r="B87" s="73" t="s">
        <v>16</v>
      </c>
      <c r="C87" s="75"/>
      <c r="D87" s="73" t="s">
        <v>17</v>
      </c>
      <c r="E87" s="74"/>
      <c r="F87" s="75"/>
      <c r="G87" s="73" t="s">
        <v>18</v>
      </c>
      <c r="H87" s="75"/>
      <c r="I87" s="73" t="s">
        <v>4</v>
      </c>
      <c r="J87" s="74"/>
      <c r="K87" s="110" t="s">
        <v>19</v>
      </c>
      <c r="L87" s="110"/>
      <c r="M87" s="110"/>
      <c r="N87" s="110"/>
      <c r="P87" s="35"/>
    </row>
    <row r="88" spans="1:16" s="10" customFormat="1" ht="26.25" customHeight="1" x14ac:dyDescent="0.35">
      <c r="B88" s="158" t="s">
        <v>166</v>
      </c>
      <c r="C88" s="159"/>
      <c r="D88" s="76" t="s">
        <v>20</v>
      </c>
      <c r="E88" s="77"/>
      <c r="F88" s="78"/>
      <c r="G88" s="158" t="s">
        <v>21</v>
      </c>
      <c r="H88" s="159"/>
      <c r="I88" s="98">
        <v>3140732.12</v>
      </c>
      <c r="J88" s="160"/>
      <c r="K88" s="55" t="s">
        <v>22</v>
      </c>
      <c r="L88" s="55"/>
      <c r="M88" s="55"/>
      <c r="N88" s="55"/>
      <c r="P88" s="35"/>
    </row>
    <row r="89" spans="1:16" s="10" customFormat="1" ht="26.25" customHeight="1" x14ac:dyDescent="0.35">
      <c r="B89" s="158" t="s">
        <v>167</v>
      </c>
      <c r="C89" s="159"/>
      <c r="D89" s="76" t="s">
        <v>23</v>
      </c>
      <c r="E89" s="77"/>
      <c r="F89" s="78"/>
      <c r="G89" s="158" t="s">
        <v>21</v>
      </c>
      <c r="H89" s="159"/>
      <c r="I89" s="98">
        <v>1245836.6000000001</v>
      </c>
      <c r="J89" s="160"/>
      <c r="K89" s="55" t="s">
        <v>24</v>
      </c>
      <c r="L89" s="55"/>
      <c r="M89" s="55"/>
      <c r="N89" s="55"/>
      <c r="P89" s="35"/>
    </row>
    <row r="90" spans="1:16" s="10" customFormat="1" ht="26.25" customHeight="1" x14ac:dyDescent="0.35">
      <c r="B90" s="158" t="s">
        <v>168</v>
      </c>
      <c r="C90" s="159"/>
      <c r="D90" s="76" t="s">
        <v>164</v>
      </c>
      <c r="E90" s="77"/>
      <c r="F90" s="78"/>
      <c r="G90" s="158" t="s">
        <v>21</v>
      </c>
      <c r="H90" s="159"/>
      <c r="I90" s="98">
        <v>249892.1</v>
      </c>
      <c r="J90" s="160"/>
      <c r="K90" s="55" t="s">
        <v>25</v>
      </c>
      <c r="L90" s="55"/>
      <c r="M90" s="55"/>
      <c r="N90" s="55"/>
      <c r="P90" s="35"/>
    </row>
    <row r="91" spans="1:16" s="10" customFormat="1" ht="26.25" customHeight="1" x14ac:dyDescent="0.35">
      <c r="B91" s="164" t="s">
        <v>169</v>
      </c>
      <c r="C91" s="165"/>
      <c r="D91" s="169" t="s">
        <v>26</v>
      </c>
      <c r="E91" s="170"/>
      <c r="F91" s="171"/>
      <c r="G91" s="164" t="s">
        <v>21</v>
      </c>
      <c r="H91" s="165"/>
      <c r="I91" s="71">
        <v>0</v>
      </c>
      <c r="J91" s="172"/>
      <c r="K91" s="163" t="s">
        <v>28</v>
      </c>
      <c r="L91" s="163"/>
      <c r="M91" s="163"/>
      <c r="N91" s="163"/>
      <c r="P91" s="35"/>
    </row>
    <row r="92" spans="1:16" s="10" customFormat="1" ht="26.25" customHeight="1" x14ac:dyDescent="0.35">
      <c r="B92" s="158" t="s">
        <v>170</v>
      </c>
      <c r="C92" s="159"/>
      <c r="D92" s="76" t="s">
        <v>27</v>
      </c>
      <c r="E92" s="77"/>
      <c r="F92" s="78"/>
      <c r="G92" s="158" t="s">
        <v>21</v>
      </c>
      <c r="H92" s="159"/>
      <c r="I92" s="98">
        <v>8607636.7799999993</v>
      </c>
      <c r="J92" s="160"/>
      <c r="K92" s="55" t="s">
        <v>30</v>
      </c>
      <c r="L92" s="55"/>
      <c r="M92" s="55"/>
      <c r="N92" s="55"/>
      <c r="P92" s="35"/>
    </row>
    <row r="93" spans="1:16" s="10" customFormat="1" ht="26.25" customHeight="1" x14ac:dyDescent="0.35">
      <c r="B93" s="158" t="s">
        <v>171</v>
      </c>
      <c r="C93" s="159"/>
      <c r="D93" s="76" t="s">
        <v>163</v>
      </c>
      <c r="E93" s="77"/>
      <c r="F93" s="78"/>
      <c r="G93" s="158" t="s">
        <v>21</v>
      </c>
      <c r="H93" s="159"/>
      <c r="I93" s="98">
        <v>15000</v>
      </c>
      <c r="J93" s="160"/>
      <c r="K93" s="55" t="s">
        <v>259</v>
      </c>
      <c r="L93" s="55"/>
      <c r="M93" s="55"/>
      <c r="N93" s="55"/>
      <c r="P93" s="35"/>
    </row>
    <row r="94" spans="1:16" s="10" customFormat="1" ht="26.25" customHeight="1" x14ac:dyDescent="0.35">
      <c r="B94" s="158" t="s">
        <v>172</v>
      </c>
      <c r="C94" s="159"/>
      <c r="D94" s="76" t="s">
        <v>165</v>
      </c>
      <c r="E94" s="77"/>
      <c r="F94" s="78"/>
      <c r="G94" s="158" t="s">
        <v>21</v>
      </c>
      <c r="H94" s="159"/>
      <c r="I94" s="98">
        <v>7582146.6600000001</v>
      </c>
      <c r="J94" s="160"/>
      <c r="K94" s="55" t="s">
        <v>260</v>
      </c>
      <c r="L94" s="55"/>
      <c r="M94" s="55"/>
      <c r="N94" s="55"/>
      <c r="P94" s="35"/>
    </row>
    <row r="95" spans="1:16" s="10" customFormat="1" ht="26.25" customHeight="1" x14ac:dyDescent="0.35">
      <c r="B95" s="158" t="s">
        <v>267</v>
      </c>
      <c r="C95" s="159"/>
      <c r="D95" s="76" t="s">
        <v>268</v>
      </c>
      <c r="E95" s="77"/>
      <c r="F95" s="78"/>
      <c r="G95" s="158" t="s">
        <v>21</v>
      </c>
      <c r="H95" s="159"/>
      <c r="I95" s="98">
        <v>6119.32</v>
      </c>
      <c r="J95" s="160"/>
      <c r="K95" s="55" t="s">
        <v>38</v>
      </c>
      <c r="L95" s="55"/>
      <c r="M95" s="55"/>
      <c r="N95" s="55"/>
      <c r="P95" s="35"/>
    </row>
    <row r="96" spans="1:16" s="10" customFormat="1" ht="26.25" customHeight="1" x14ac:dyDescent="0.35">
      <c r="B96" s="158" t="s">
        <v>284</v>
      </c>
      <c r="C96" s="159"/>
      <c r="D96" s="76" t="s">
        <v>285</v>
      </c>
      <c r="E96" s="77"/>
      <c r="F96" s="78"/>
      <c r="G96" s="158" t="s">
        <v>21</v>
      </c>
      <c r="H96" s="159"/>
      <c r="I96" s="98">
        <v>0</v>
      </c>
      <c r="J96" s="160"/>
      <c r="K96" s="163" t="s">
        <v>269</v>
      </c>
      <c r="L96" s="163"/>
      <c r="M96" s="163"/>
      <c r="N96" s="163"/>
      <c r="P96" s="35"/>
    </row>
    <row r="97" spans="1:16" s="10" customFormat="1" ht="26.25" customHeight="1" x14ac:dyDescent="0.35">
      <c r="B97" s="158" t="s">
        <v>300</v>
      </c>
      <c r="C97" s="159"/>
      <c r="D97" s="76" t="s">
        <v>301</v>
      </c>
      <c r="E97" s="77"/>
      <c r="F97" s="78"/>
      <c r="G97" s="158" t="s">
        <v>21</v>
      </c>
      <c r="H97" s="159"/>
      <c r="I97" s="98">
        <v>3535046.23</v>
      </c>
      <c r="J97" s="160"/>
      <c r="K97" s="55" t="s">
        <v>286</v>
      </c>
      <c r="L97" s="55"/>
      <c r="M97" s="55"/>
      <c r="N97" s="55"/>
      <c r="P97" s="35"/>
    </row>
    <row r="98" spans="1:16" s="10" customFormat="1" ht="26.25" customHeight="1" x14ac:dyDescent="0.35">
      <c r="B98" s="158" t="s">
        <v>315</v>
      </c>
      <c r="C98" s="159"/>
      <c r="D98" s="76" t="s">
        <v>33</v>
      </c>
      <c r="E98" s="77"/>
      <c r="F98" s="78"/>
      <c r="G98" s="158" t="s">
        <v>21</v>
      </c>
      <c r="H98" s="159"/>
      <c r="I98" s="98">
        <v>0</v>
      </c>
      <c r="J98" s="160"/>
      <c r="K98" s="55" t="s">
        <v>316</v>
      </c>
      <c r="L98" s="55"/>
      <c r="M98" s="55"/>
      <c r="N98" s="55"/>
      <c r="P98" s="35"/>
    </row>
    <row r="99" spans="1:16" s="10" customFormat="1" ht="26.25" customHeight="1" x14ac:dyDescent="0.35">
      <c r="B99" s="158" t="s">
        <v>174</v>
      </c>
      <c r="C99" s="159"/>
      <c r="D99" s="76" t="s">
        <v>27</v>
      </c>
      <c r="E99" s="77"/>
      <c r="F99" s="78"/>
      <c r="G99" s="158" t="s">
        <v>29</v>
      </c>
      <c r="H99" s="159"/>
      <c r="I99" s="98">
        <v>88163.28</v>
      </c>
      <c r="J99" s="160"/>
      <c r="K99" s="55" t="s">
        <v>30</v>
      </c>
      <c r="L99" s="55"/>
      <c r="M99" s="55"/>
      <c r="N99" s="55"/>
      <c r="P99" s="35"/>
    </row>
    <row r="100" spans="1:16" s="10" customFormat="1" ht="26.25" customHeight="1" x14ac:dyDescent="0.35">
      <c r="B100" s="158" t="s">
        <v>173</v>
      </c>
      <c r="C100" s="159"/>
      <c r="D100" s="76" t="s">
        <v>31</v>
      </c>
      <c r="E100" s="77"/>
      <c r="F100" s="78"/>
      <c r="G100" s="158" t="s">
        <v>29</v>
      </c>
      <c r="H100" s="159"/>
      <c r="I100" s="98">
        <v>109156.06</v>
      </c>
      <c r="J100" s="160"/>
      <c r="K100" s="55" t="s">
        <v>32</v>
      </c>
      <c r="L100" s="55"/>
      <c r="M100" s="55"/>
      <c r="N100" s="55"/>
      <c r="P100" s="35"/>
    </row>
    <row r="101" spans="1:16" s="10" customFormat="1" ht="26.25" customHeight="1" x14ac:dyDescent="0.35">
      <c r="B101" s="158">
        <v>4054325196</v>
      </c>
      <c r="C101" s="159"/>
      <c r="D101" s="76" t="s">
        <v>33</v>
      </c>
      <c r="E101" s="77"/>
      <c r="F101" s="78"/>
      <c r="G101" s="158" t="s">
        <v>34</v>
      </c>
      <c r="H101" s="159"/>
      <c r="I101" s="98">
        <v>1488606.72</v>
      </c>
      <c r="J101" s="160"/>
      <c r="K101" s="55" t="s">
        <v>32</v>
      </c>
      <c r="L101" s="55"/>
      <c r="M101" s="55"/>
      <c r="N101" s="55"/>
      <c r="P101" s="35"/>
    </row>
    <row r="102" spans="1:16" s="10" customFormat="1" ht="26.25" customHeight="1" x14ac:dyDescent="0.35">
      <c r="B102" s="158" t="s">
        <v>35</v>
      </c>
      <c r="C102" s="159"/>
      <c r="D102" s="76" t="s">
        <v>27</v>
      </c>
      <c r="E102" s="77"/>
      <c r="F102" s="78"/>
      <c r="G102" s="158" t="s">
        <v>36</v>
      </c>
      <c r="H102" s="159"/>
      <c r="I102" s="98">
        <v>212777.34</v>
      </c>
      <c r="J102" s="160"/>
      <c r="K102" s="55" t="s">
        <v>30</v>
      </c>
      <c r="L102" s="55"/>
      <c r="M102" s="55"/>
      <c r="N102" s="55"/>
      <c r="P102" s="35"/>
    </row>
    <row r="103" spans="1:16" s="10" customFormat="1" ht="26.25" customHeight="1" x14ac:dyDescent="0.35">
      <c r="B103" s="158" t="s">
        <v>37</v>
      </c>
      <c r="C103" s="159"/>
      <c r="D103" s="76" t="s">
        <v>31</v>
      </c>
      <c r="E103" s="77"/>
      <c r="F103" s="78"/>
      <c r="G103" s="158" t="s">
        <v>36</v>
      </c>
      <c r="H103" s="159"/>
      <c r="I103" s="98">
        <v>152837.32999999999</v>
      </c>
      <c r="J103" s="160"/>
      <c r="K103" s="55" t="s">
        <v>32</v>
      </c>
      <c r="L103" s="55"/>
      <c r="M103" s="55"/>
      <c r="N103" s="55"/>
      <c r="P103" s="35"/>
    </row>
    <row r="104" spans="1:16" s="10" customFormat="1" ht="26.25" customHeight="1" x14ac:dyDescent="0.35">
      <c r="B104" s="158">
        <v>21504579585</v>
      </c>
      <c r="C104" s="159"/>
      <c r="D104" s="76" t="s">
        <v>33</v>
      </c>
      <c r="E104" s="77"/>
      <c r="F104" s="78"/>
      <c r="G104" s="158" t="s">
        <v>39</v>
      </c>
      <c r="H104" s="159"/>
      <c r="I104" s="98">
        <v>6951199.4800000004</v>
      </c>
      <c r="J104" s="160"/>
      <c r="K104" s="55" t="s">
        <v>321</v>
      </c>
      <c r="L104" s="55"/>
      <c r="M104" s="55"/>
      <c r="N104" s="55"/>
      <c r="P104" s="35"/>
    </row>
    <row r="105" spans="1:16" s="10" customFormat="1" ht="26.25" customHeight="1" x14ac:dyDescent="0.35">
      <c r="B105" s="158" t="s">
        <v>175</v>
      </c>
      <c r="C105" s="159"/>
      <c r="D105" s="76" t="s">
        <v>33</v>
      </c>
      <c r="E105" s="77"/>
      <c r="F105" s="78"/>
      <c r="G105" s="158" t="s">
        <v>39</v>
      </c>
      <c r="H105" s="159"/>
      <c r="I105" s="98">
        <v>0</v>
      </c>
      <c r="J105" s="160"/>
      <c r="K105" s="55" t="s">
        <v>22</v>
      </c>
      <c r="L105" s="55"/>
      <c r="M105" s="55"/>
      <c r="N105" s="55"/>
      <c r="P105" s="35"/>
    </row>
    <row r="106" spans="1:16" s="10" customFormat="1" ht="26.25" customHeight="1" x14ac:dyDescent="0.35">
      <c r="B106" s="57" t="s">
        <v>15</v>
      </c>
      <c r="C106" s="94"/>
      <c r="D106" s="94"/>
      <c r="E106" s="94"/>
      <c r="F106" s="94"/>
      <c r="G106" s="94"/>
      <c r="H106" s="58"/>
      <c r="I106" s="108">
        <f>SUM(I88:J105)</f>
        <v>33385150.019999996</v>
      </c>
      <c r="J106" s="161"/>
      <c r="K106" s="162"/>
      <c r="L106" s="162"/>
      <c r="M106" s="162"/>
      <c r="N106" s="162"/>
      <c r="O106" s="29"/>
      <c r="P106" s="35"/>
    </row>
    <row r="107" spans="1:16" s="10" customFormat="1" ht="6" customHeight="1" x14ac:dyDescent="0.35">
      <c r="A107" s="24"/>
      <c r="B107" s="24"/>
      <c r="C107" s="24"/>
      <c r="D107" s="24"/>
      <c r="E107" s="24"/>
      <c r="F107" s="24"/>
      <c r="G107" s="24"/>
      <c r="H107" s="24"/>
      <c r="I107" s="22"/>
      <c r="J107" s="24"/>
      <c r="K107" s="24"/>
      <c r="L107" s="24"/>
      <c r="M107" s="24"/>
      <c r="N107" s="24"/>
      <c r="O107" s="24"/>
      <c r="P107" s="35"/>
    </row>
    <row r="108" spans="1:16" s="10" customFormat="1" ht="30" customHeight="1" x14ac:dyDescent="0.35">
      <c r="A108" s="24"/>
      <c r="B108" s="60" t="s">
        <v>350</v>
      </c>
      <c r="C108" s="60"/>
      <c r="D108" s="60"/>
      <c r="E108" s="60"/>
      <c r="F108" s="60"/>
      <c r="G108" s="60"/>
      <c r="H108" s="60"/>
      <c r="I108" s="60"/>
      <c r="J108" s="60"/>
      <c r="K108" s="60"/>
      <c r="L108" s="60"/>
      <c r="M108" s="60"/>
      <c r="N108" s="60"/>
      <c r="O108" s="25"/>
      <c r="P108" s="35"/>
    </row>
    <row r="109" spans="1:16" s="10" customFormat="1" ht="30" customHeight="1" x14ac:dyDescent="0.35">
      <c r="A109" s="24"/>
      <c r="B109" s="60" t="s">
        <v>349</v>
      </c>
      <c r="C109" s="60"/>
      <c r="D109" s="60"/>
      <c r="E109" s="60"/>
      <c r="F109" s="60"/>
      <c r="G109" s="60"/>
      <c r="H109" s="60"/>
      <c r="I109" s="60"/>
      <c r="J109" s="60"/>
      <c r="K109" s="60"/>
      <c r="L109" s="60"/>
      <c r="M109" s="60"/>
      <c r="N109" s="60"/>
      <c r="O109" s="25"/>
      <c r="P109" s="35"/>
    </row>
    <row r="110" spans="1:16" s="10" customFormat="1" ht="47" customHeight="1" x14ac:dyDescent="0.35">
      <c r="A110" s="24"/>
      <c r="B110" s="60" t="s">
        <v>322</v>
      </c>
      <c r="C110" s="60"/>
      <c r="D110" s="60"/>
      <c r="E110" s="60"/>
      <c r="F110" s="60"/>
      <c r="G110" s="60"/>
      <c r="H110" s="60"/>
      <c r="I110" s="60"/>
      <c r="J110" s="60"/>
      <c r="K110" s="60"/>
      <c r="L110" s="60"/>
      <c r="M110" s="60"/>
      <c r="N110" s="60"/>
      <c r="O110" s="25"/>
      <c r="P110" s="35"/>
    </row>
    <row r="111" spans="1:16" s="10" customFormat="1" ht="63" customHeight="1" x14ac:dyDescent="0.35">
      <c r="A111" s="24"/>
      <c r="B111" s="60" t="s">
        <v>439</v>
      </c>
      <c r="C111" s="60"/>
      <c r="D111" s="60"/>
      <c r="E111" s="60"/>
      <c r="F111" s="60"/>
      <c r="G111" s="60"/>
      <c r="H111" s="60"/>
      <c r="I111" s="60"/>
      <c r="J111" s="60"/>
      <c r="K111" s="60"/>
      <c r="L111" s="60"/>
      <c r="M111" s="60"/>
      <c r="N111" s="60"/>
      <c r="O111" s="25"/>
      <c r="P111" s="35"/>
    </row>
    <row r="112" spans="1:16" s="10" customFormat="1" ht="48" customHeight="1" x14ac:dyDescent="0.35">
      <c r="A112" s="24"/>
      <c r="B112" s="60" t="s">
        <v>323</v>
      </c>
      <c r="C112" s="60"/>
      <c r="D112" s="60"/>
      <c r="E112" s="60"/>
      <c r="F112" s="60"/>
      <c r="G112" s="60"/>
      <c r="H112" s="60"/>
      <c r="I112" s="60"/>
      <c r="J112" s="60"/>
      <c r="K112" s="60"/>
      <c r="L112" s="60"/>
      <c r="M112" s="60"/>
      <c r="N112" s="60"/>
      <c r="O112" s="25"/>
      <c r="P112" s="35"/>
    </row>
    <row r="113" spans="1:16" s="10" customFormat="1" ht="54" customHeight="1" x14ac:dyDescent="0.35">
      <c r="A113" s="24"/>
      <c r="B113" s="60" t="s">
        <v>440</v>
      </c>
      <c r="C113" s="60"/>
      <c r="D113" s="60"/>
      <c r="E113" s="60"/>
      <c r="F113" s="60"/>
      <c r="G113" s="60"/>
      <c r="H113" s="60"/>
      <c r="I113" s="60"/>
      <c r="J113" s="60"/>
      <c r="K113" s="60"/>
      <c r="L113" s="60"/>
      <c r="M113" s="60"/>
      <c r="N113" s="60"/>
      <c r="O113" s="25"/>
      <c r="P113" s="35"/>
    </row>
    <row r="114" spans="1:16" s="10" customFormat="1" ht="6" customHeight="1" x14ac:dyDescent="0.35">
      <c r="A114" s="24"/>
      <c r="B114" s="60"/>
      <c r="C114" s="60"/>
      <c r="D114" s="60"/>
      <c r="E114" s="60"/>
      <c r="F114" s="60"/>
      <c r="G114" s="60"/>
      <c r="H114" s="60"/>
      <c r="I114" s="60"/>
      <c r="J114" s="60"/>
      <c r="K114" s="60"/>
      <c r="L114" s="60"/>
      <c r="M114" s="60"/>
      <c r="N114" s="60"/>
      <c r="O114" s="25"/>
      <c r="P114" s="35"/>
    </row>
    <row r="115" spans="1:16" s="10" customFormat="1" x14ac:dyDescent="0.35">
      <c r="A115" s="133" t="s">
        <v>348</v>
      </c>
      <c r="B115" s="133"/>
      <c r="C115" s="133"/>
      <c r="D115" s="133"/>
      <c r="E115" s="133"/>
      <c r="F115" s="133"/>
      <c r="G115" s="133"/>
      <c r="H115" s="133"/>
      <c r="I115" s="133"/>
      <c r="J115" s="133"/>
      <c r="K115" s="133"/>
      <c r="L115" s="133"/>
      <c r="M115" s="133"/>
      <c r="N115" s="134"/>
      <c r="O115" s="134"/>
      <c r="P115" s="35"/>
    </row>
    <row r="116" spans="1:16" s="10" customFormat="1" ht="6" customHeight="1" x14ac:dyDescent="0.35">
      <c r="A116" s="14"/>
      <c r="B116" s="14"/>
      <c r="C116" s="14"/>
      <c r="D116" s="14"/>
      <c r="E116" s="14"/>
      <c r="F116" s="14"/>
      <c r="G116" s="14"/>
      <c r="H116" s="14"/>
      <c r="I116" s="14"/>
      <c r="J116" s="14"/>
      <c r="K116" s="14"/>
      <c r="L116" s="14"/>
      <c r="M116" s="14"/>
      <c r="P116" s="35"/>
    </row>
    <row r="117" spans="1:16" s="10" customFormat="1" ht="24" customHeight="1" x14ac:dyDescent="0.35">
      <c r="B117" s="110" t="s">
        <v>16</v>
      </c>
      <c r="C117" s="110"/>
      <c r="D117" s="110" t="s">
        <v>17</v>
      </c>
      <c r="E117" s="110"/>
      <c r="F117" s="110"/>
      <c r="G117" s="110"/>
      <c r="H117" s="110" t="s">
        <v>18</v>
      </c>
      <c r="I117" s="110"/>
      <c r="J117" s="110" t="s">
        <v>4</v>
      </c>
      <c r="K117" s="110"/>
      <c r="L117" s="110" t="s">
        <v>40</v>
      </c>
      <c r="M117" s="110"/>
      <c r="P117" s="35"/>
    </row>
    <row r="118" spans="1:16" s="10" customFormat="1" ht="24" hidden="1" customHeight="1" x14ac:dyDescent="0.35">
      <c r="B118" s="156">
        <v>1372426951</v>
      </c>
      <c r="C118" s="156"/>
      <c r="D118" s="157" t="s">
        <v>41</v>
      </c>
      <c r="E118" s="157"/>
      <c r="F118" s="157"/>
      <c r="G118" s="36"/>
      <c r="H118" s="156" t="s">
        <v>21</v>
      </c>
      <c r="I118" s="156"/>
      <c r="J118" s="69">
        <v>0</v>
      </c>
      <c r="K118" s="69"/>
      <c r="L118" s="156">
        <v>1</v>
      </c>
      <c r="M118" s="156"/>
      <c r="P118" s="35"/>
    </row>
    <row r="119" spans="1:16" s="10" customFormat="1" ht="21" customHeight="1" x14ac:dyDescent="0.35">
      <c r="B119" s="156" t="s">
        <v>270</v>
      </c>
      <c r="C119" s="156"/>
      <c r="D119" s="55" t="s">
        <v>41</v>
      </c>
      <c r="E119" s="55"/>
      <c r="F119" s="55"/>
      <c r="G119" s="55"/>
      <c r="H119" s="156" t="s">
        <v>21</v>
      </c>
      <c r="I119" s="156"/>
      <c r="J119" s="69">
        <v>0</v>
      </c>
      <c r="K119" s="69"/>
      <c r="L119" s="156" t="s">
        <v>275</v>
      </c>
      <c r="M119" s="156"/>
      <c r="P119" s="35"/>
    </row>
    <row r="120" spans="1:16" s="10" customFormat="1" ht="21" customHeight="1" x14ac:dyDescent="0.35">
      <c r="B120" s="156" t="s">
        <v>288</v>
      </c>
      <c r="C120" s="156"/>
      <c r="D120" s="55" t="s">
        <v>41</v>
      </c>
      <c r="E120" s="55"/>
      <c r="F120" s="55"/>
      <c r="G120" s="55"/>
      <c r="H120" s="156" t="s">
        <v>21</v>
      </c>
      <c r="I120" s="156"/>
      <c r="J120" s="69">
        <v>3590000</v>
      </c>
      <c r="K120" s="69"/>
      <c r="L120" s="156" t="s">
        <v>287</v>
      </c>
      <c r="M120" s="156"/>
      <c r="P120" s="35"/>
    </row>
    <row r="121" spans="1:16" s="10" customFormat="1" ht="24" hidden="1" customHeight="1" x14ac:dyDescent="0.35">
      <c r="B121" s="156">
        <v>503630896</v>
      </c>
      <c r="C121" s="156"/>
      <c r="D121" s="157" t="s">
        <v>41</v>
      </c>
      <c r="E121" s="157"/>
      <c r="F121" s="157"/>
      <c r="G121" s="36"/>
      <c r="H121" s="156" t="s">
        <v>42</v>
      </c>
      <c r="I121" s="156"/>
      <c r="J121" s="69">
        <v>0</v>
      </c>
      <c r="K121" s="69"/>
      <c r="L121" s="156" t="s">
        <v>271</v>
      </c>
      <c r="M121" s="156"/>
      <c r="P121" s="35"/>
    </row>
    <row r="122" spans="1:16" s="10" customFormat="1" ht="24" hidden="1" customHeight="1" x14ac:dyDescent="0.35">
      <c r="B122" s="156" t="s">
        <v>43</v>
      </c>
      <c r="C122" s="156"/>
      <c r="D122" s="157" t="s">
        <v>41</v>
      </c>
      <c r="E122" s="157"/>
      <c r="F122" s="157"/>
      <c r="G122" s="36"/>
      <c r="H122" s="156" t="s">
        <v>44</v>
      </c>
      <c r="I122" s="156"/>
      <c r="J122" s="69">
        <v>0</v>
      </c>
      <c r="K122" s="69"/>
      <c r="L122" s="156" t="s">
        <v>272</v>
      </c>
      <c r="M122" s="156"/>
      <c r="P122" s="35"/>
    </row>
    <row r="123" spans="1:16" s="10" customFormat="1" ht="24" hidden="1" customHeight="1" x14ac:dyDescent="0.35">
      <c r="B123" s="156">
        <v>21504579585</v>
      </c>
      <c r="C123" s="156"/>
      <c r="D123" s="157" t="s">
        <v>41</v>
      </c>
      <c r="E123" s="157"/>
      <c r="F123" s="157"/>
      <c r="G123" s="36"/>
      <c r="H123" s="156" t="s">
        <v>39</v>
      </c>
      <c r="I123" s="156"/>
      <c r="J123" s="69">
        <v>0</v>
      </c>
      <c r="K123" s="69"/>
      <c r="L123" s="156" t="s">
        <v>273</v>
      </c>
      <c r="M123" s="156"/>
      <c r="P123" s="35"/>
    </row>
    <row r="124" spans="1:16" s="10" customFormat="1" ht="21" customHeight="1" x14ac:dyDescent="0.35">
      <c r="B124" s="156" t="s">
        <v>291</v>
      </c>
      <c r="C124" s="156"/>
      <c r="D124" s="55" t="s">
        <v>41</v>
      </c>
      <c r="E124" s="55"/>
      <c r="F124" s="55"/>
      <c r="G124" s="55"/>
      <c r="H124" s="156" t="s">
        <v>21</v>
      </c>
      <c r="I124" s="156"/>
      <c r="J124" s="69">
        <v>20000000</v>
      </c>
      <c r="K124" s="69"/>
      <c r="L124" s="156" t="s">
        <v>271</v>
      </c>
      <c r="M124" s="156"/>
      <c r="P124" s="35"/>
    </row>
    <row r="125" spans="1:16" s="10" customFormat="1" ht="21" customHeight="1" x14ac:dyDescent="0.35">
      <c r="B125" s="156" t="s">
        <v>175</v>
      </c>
      <c r="C125" s="156"/>
      <c r="D125" s="55" t="s">
        <v>41</v>
      </c>
      <c r="E125" s="55"/>
      <c r="F125" s="55"/>
      <c r="G125" s="55"/>
      <c r="H125" s="156" t="s">
        <v>39</v>
      </c>
      <c r="I125" s="156"/>
      <c r="J125" s="69">
        <v>325000000</v>
      </c>
      <c r="K125" s="69"/>
      <c r="L125" s="156" t="s">
        <v>272</v>
      </c>
      <c r="M125" s="156"/>
      <c r="P125" s="35"/>
    </row>
    <row r="126" spans="1:16" s="10" customFormat="1" ht="18" customHeight="1" x14ac:dyDescent="0.35">
      <c r="B126" s="56" t="s">
        <v>15</v>
      </c>
      <c r="C126" s="56"/>
      <c r="D126" s="56"/>
      <c r="E126" s="56"/>
      <c r="F126" s="56"/>
      <c r="G126" s="56"/>
      <c r="H126" s="57"/>
      <c r="I126" s="58"/>
      <c r="J126" s="130">
        <f>SUM(J118:K125)</f>
        <v>348590000</v>
      </c>
      <c r="K126" s="130"/>
      <c r="L126" s="110"/>
      <c r="M126" s="110"/>
      <c r="P126" s="35"/>
    </row>
    <row r="127" spans="1:16" s="10" customFormat="1" ht="6" customHeight="1" x14ac:dyDescent="0.35">
      <c r="A127" s="24"/>
      <c r="B127" s="24"/>
      <c r="C127" s="24"/>
      <c r="D127" s="24"/>
      <c r="E127" s="24"/>
      <c r="F127" s="24"/>
      <c r="G127" s="24"/>
      <c r="H127" s="24"/>
      <c r="I127" s="24"/>
      <c r="J127" s="24"/>
      <c r="K127" s="24"/>
      <c r="L127" s="24"/>
      <c r="M127" s="24"/>
      <c r="N127" s="24"/>
      <c r="O127" s="24"/>
      <c r="P127" s="35"/>
    </row>
    <row r="128" spans="1:16" s="10" customFormat="1" ht="30" hidden="1" customHeight="1" x14ac:dyDescent="0.35">
      <c r="B128" s="59" t="s">
        <v>280</v>
      </c>
      <c r="C128" s="59"/>
      <c r="D128" s="59"/>
      <c r="E128" s="59"/>
      <c r="F128" s="59"/>
      <c r="G128" s="59"/>
      <c r="H128" s="59"/>
      <c r="I128" s="59"/>
      <c r="J128" s="59"/>
      <c r="K128" s="59"/>
      <c r="L128" s="59"/>
      <c r="M128" s="59"/>
      <c r="N128" s="59"/>
      <c r="O128" s="24"/>
      <c r="P128" s="35"/>
    </row>
    <row r="129" spans="1:16" s="10" customFormat="1" x14ac:dyDescent="0.35">
      <c r="B129" s="59" t="s">
        <v>467</v>
      </c>
      <c r="C129" s="59"/>
      <c r="D129" s="59"/>
      <c r="E129" s="59"/>
      <c r="F129" s="59"/>
      <c r="G129" s="59"/>
      <c r="H129" s="59"/>
      <c r="I129" s="59"/>
      <c r="J129" s="59"/>
      <c r="K129" s="59"/>
      <c r="L129" s="59"/>
      <c r="M129" s="59"/>
      <c r="N129" s="59"/>
      <c r="O129" s="24"/>
      <c r="P129" s="35"/>
    </row>
    <row r="130" spans="1:16" s="10" customFormat="1" ht="30" customHeight="1" x14ac:dyDescent="0.35">
      <c r="B130" s="59" t="s">
        <v>441</v>
      </c>
      <c r="C130" s="59"/>
      <c r="D130" s="59"/>
      <c r="E130" s="59"/>
      <c r="F130" s="59"/>
      <c r="G130" s="59"/>
      <c r="H130" s="59"/>
      <c r="I130" s="59"/>
      <c r="J130" s="59"/>
      <c r="K130" s="59"/>
      <c r="L130" s="59"/>
      <c r="M130" s="59"/>
      <c r="N130" s="59"/>
      <c r="O130" s="24"/>
      <c r="P130" s="35"/>
    </row>
    <row r="131" spans="1:16" s="10" customFormat="1" ht="30" hidden="1" customHeight="1" x14ac:dyDescent="0.35">
      <c r="B131" s="59" t="s">
        <v>281</v>
      </c>
      <c r="C131" s="59"/>
      <c r="D131" s="59"/>
      <c r="E131" s="59"/>
      <c r="F131" s="59"/>
      <c r="G131" s="59"/>
      <c r="H131" s="59"/>
      <c r="I131" s="59"/>
      <c r="J131" s="59"/>
      <c r="K131" s="59"/>
      <c r="L131" s="59"/>
      <c r="M131" s="59"/>
      <c r="N131" s="59"/>
      <c r="O131" s="24"/>
      <c r="P131" s="35"/>
    </row>
    <row r="132" spans="1:16" s="10" customFormat="1" ht="30" hidden="1" customHeight="1" x14ac:dyDescent="0.35">
      <c r="B132" s="59" t="s">
        <v>282</v>
      </c>
      <c r="C132" s="59"/>
      <c r="D132" s="59"/>
      <c r="E132" s="59"/>
      <c r="F132" s="59"/>
      <c r="G132" s="59"/>
      <c r="H132" s="59"/>
      <c r="I132" s="59"/>
      <c r="J132" s="59"/>
      <c r="K132" s="59"/>
      <c r="L132" s="59"/>
      <c r="M132" s="59"/>
      <c r="N132" s="59"/>
      <c r="O132" s="24"/>
      <c r="P132" s="35"/>
    </row>
    <row r="133" spans="1:16" s="10" customFormat="1" ht="30" hidden="1" customHeight="1" x14ac:dyDescent="0.35">
      <c r="B133" s="59" t="s">
        <v>283</v>
      </c>
      <c r="C133" s="59"/>
      <c r="D133" s="59"/>
      <c r="E133" s="59"/>
      <c r="F133" s="59"/>
      <c r="G133" s="59"/>
      <c r="H133" s="59"/>
      <c r="I133" s="59"/>
      <c r="J133" s="59"/>
      <c r="K133" s="59"/>
      <c r="L133" s="59"/>
      <c r="M133" s="59"/>
      <c r="N133" s="59"/>
      <c r="O133" s="24"/>
      <c r="P133" s="35"/>
    </row>
    <row r="134" spans="1:16" s="10" customFormat="1" x14ac:dyDescent="0.35">
      <c r="B134" s="59" t="s">
        <v>442</v>
      </c>
      <c r="C134" s="59"/>
      <c r="D134" s="59"/>
      <c r="E134" s="59"/>
      <c r="F134" s="59"/>
      <c r="G134" s="59"/>
      <c r="H134" s="59"/>
      <c r="I134" s="59"/>
      <c r="J134" s="59"/>
      <c r="K134" s="59"/>
      <c r="L134" s="59"/>
      <c r="M134" s="59"/>
      <c r="N134" s="59"/>
      <c r="O134" s="24"/>
      <c r="P134" s="35"/>
    </row>
    <row r="135" spans="1:16" s="10" customFormat="1" ht="28.5" customHeight="1" x14ac:dyDescent="0.35">
      <c r="B135" s="59" t="s">
        <v>443</v>
      </c>
      <c r="C135" s="59"/>
      <c r="D135" s="59"/>
      <c r="E135" s="59"/>
      <c r="F135" s="59"/>
      <c r="G135" s="59"/>
      <c r="H135" s="59"/>
      <c r="I135" s="59"/>
      <c r="J135" s="59"/>
      <c r="K135" s="59"/>
      <c r="L135" s="59"/>
      <c r="M135" s="59"/>
      <c r="N135" s="59"/>
      <c r="O135" s="24"/>
      <c r="P135" s="35"/>
    </row>
    <row r="136" spans="1:16" s="10" customFormat="1" ht="6" customHeight="1" x14ac:dyDescent="0.35">
      <c r="A136" s="11"/>
      <c r="B136" s="15"/>
      <c r="C136" s="15"/>
      <c r="D136" s="15"/>
      <c r="E136" s="15"/>
      <c r="F136" s="15"/>
      <c r="G136" s="15"/>
      <c r="H136" s="15"/>
      <c r="I136" s="15"/>
      <c r="J136" s="15"/>
      <c r="K136" s="15"/>
      <c r="L136" s="15"/>
      <c r="M136" s="15"/>
      <c r="N136" s="16"/>
      <c r="O136" s="16"/>
      <c r="P136" s="35"/>
    </row>
    <row r="137" spans="1:16" s="10" customFormat="1" x14ac:dyDescent="0.35">
      <c r="A137" s="11" t="s">
        <v>405</v>
      </c>
      <c r="B137" s="11"/>
      <c r="C137" s="11"/>
      <c r="D137" s="11"/>
      <c r="E137" s="11"/>
      <c r="F137" s="11"/>
      <c r="G137" s="11"/>
      <c r="H137" s="11"/>
      <c r="I137" s="11"/>
      <c r="J137" s="11"/>
      <c r="K137" s="11"/>
      <c r="L137" s="11"/>
      <c r="M137" s="11"/>
      <c r="P137" s="35"/>
    </row>
    <row r="138" spans="1:16" s="10" customFormat="1" ht="6" customHeight="1" x14ac:dyDescent="0.35">
      <c r="A138" s="11"/>
      <c r="B138" s="11"/>
      <c r="C138" s="11"/>
      <c r="D138" s="11"/>
      <c r="E138" s="11"/>
      <c r="F138" s="11"/>
      <c r="G138" s="11"/>
      <c r="H138" s="11"/>
      <c r="I138" s="11"/>
      <c r="J138" s="11"/>
      <c r="K138" s="11"/>
      <c r="L138" s="11"/>
      <c r="M138" s="11"/>
      <c r="P138" s="35"/>
    </row>
    <row r="139" spans="1:16" s="10" customFormat="1" x14ac:dyDescent="0.35">
      <c r="A139" s="11" t="s">
        <v>45</v>
      </c>
      <c r="B139" s="11"/>
      <c r="C139" s="11"/>
      <c r="D139" s="11"/>
      <c r="E139" s="11"/>
      <c r="F139" s="11"/>
      <c r="G139" s="11"/>
      <c r="H139" s="11"/>
      <c r="I139" s="11"/>
      <c r="J139" s="11"/>
      <c r="K139" s="11"/>
      <c r="L139" s="11"/>
      <c r="M139" s="11"/>
      <c r="P139" s="35"/>
    </row>
    <row r="140" spans="1:16" s="10" customFormat="1" ht="30" customHeight="1" x14ac:dyDescent="0.35">
      <c r="A140" s="133" t="s">
        <v>351</v>
      </c>
      <c r="B140" s="133"/>
      <c r="C140" s="133"/>
      <c r="D140" s="133"/>
      <c r="E140" s="133"/>
      <c r="F140" s="133"/>
      <c r="G140" s="133"/>
      <c r="H140" s="133"/>
      <c r="I140" s="133"/>
      <c r="J140" s="133"/>
      <c r="K140" s="133"/>
      <c r="L140" s="133"/>
      <c r="M140" s="133"/>
      <c r="N140" s="134"/>
      <c r="O140" s="134"/>
      <c r="P140" s="35"/>
    </row>
    <row r="141" spans="1:16" s="10" customFormat="1" ht="30" customHeight="1" x14ac:dyDescent="0.35">
      <c r="B141" s="27" t="s">
        <v>2</v>
      </c>
      <c r="C141" s="73" t="s">
        <v>3</v>
      </c>
      <c r="D141" s="74"/>
      <c r="E141" s="74"/>
      <c r="F141" s="75"/>
      <c r="G141" s="73" t="s">
        <v>4</v>
      </c>
      <c r="H141" s="75"/>
      <c r="I141" s="73" t="s">
        <v>5</v>
      </c>
      <c r="J141" s="75"/>
      <c r="K141" s="14"/>
      <c r="L141" s="14"/>
      <c r="M141" s="14"/>
      <c r="P141" s="35"/>
    </row>
    <row r="142" spans="1:16" s="10" customFormat="1" ht="18" customHeight="1" x14ac:dyDescent="0.35">
      <c r="B142" s="26" t="s">
        <v>46</v>
      </c>
      <c r="C142" s="76" t="s">
        <v>47</v>
      </c>
      <c r="D142" s="77"/>
      <c r="E142" s="77"/>
      <c r="F142" s="78"/>
      <c r="G142" s="98">
        <v>2239513.52</v>
      </c>
      <c r="H142" s="99"/>
      <c r="I142" s="158" t="s">
        <v>8</v>
      </c>
      <c r="J142" s="159"/>
      <c r="K142" s="14"/>
      <c r="L142" s="14"/>
      <c r="M142" s="14"/>
      <c r="P142" s="35"/>
    </row>
    <row r="143" spans="1:16" s="10" customFormat="1" ht="24" customHeight="1" x14ac:dyDescent="0.35">
      <c r="B143" s="26" t="s">
        <v>48</v>
      </c>
      <c r="C143" s="76" t="s">
        <v>49</v>
      </c>
      <c r="D143" s="77"/>
      <c r="E143" s="77"/>
      <c r="F143" s="78"/>
      <c r="G143" s="100">
        <v>24954410.710000001</v>
      </c>
      <c r="H143" s="101"/>
      <c r="I143" s="158" t="s">
        <v>11</v>
      </c>
      <c r="J143" s="159"/>
      <c r="K143" s="14"/>
      <c r="L143" s="14"/>
      <c r="M143" s="14"/>
      <c r="P143" s="35"/>
    </row>
    <row r="144" spans="1:16" s="10" customFormat="1" ht="18" customHeight="1" x14ac:dyDescent="0.35">
      <c r="B144" s="57" t="s">
        <v>15</v>
      </c>
      <c r="C144" s="94"/>
      <c r="D144" s="94"/>
      <c r="E144" s="94"/>
      <c r="F144" s="58"/>
      <c r="G144" s="108">
        <f>SUM(G142:H143)</f>
        <v>27193924.23</v>
      </c>
      <c r="H144" s="109"/>
      <c r="I144" s="73"/>
      <c r="J144" s="75"/>
      <c r="K144" s="14"/>
      <c r="L144" s="14"/>
      <c r="M144" s="14"/>
      <c r="P144" s="35"/>
    </row>
    <row r="145" spans="1:16" s="10" customFormat="1" ht="6" customHeight="1" x14ac:dyDescent="0.35">
      <c r="A145" s="14"/>
      <c r="B145" s="14"/>
      <c r="C145" s="14"/>
      <c r="D145" s="14"/>
      <c r="E145" s="14"/>
      <c r="F145" s="14"/>
      <c r="G145" s="14"/>
      <c r="H145" s="14"/>
      <c r="I145" s="14"/>
      <c r="J145" s="14"/>
      <c r="K145" s="14"/>
      <c r="L145" s="14"/>
      <c r="M145" s="14"/>
      <c r="P145" s="35"/>
    </row>
    <row r="146" spans="1:16" s="10" customFormat="1" x14ac:dyDescent="0.35">
      <c r="A146" s="133" t="s">
        <v>255</v>
      </c>
      <c r="B146" s="133"/>
      <c r="C146" s="133"/>
      <c r="D146" s="133"/>
      <c r="E146" s="133"/>
      <c r="F146" s="133"/>
      <c r="G146" s="133"/>
      <c r="H146" s="133"/>
      <c r="I146" s="133"/>
      <c r="J146" s="133"/>
      <c r="K146" s="133"/>
      <c r="L146" s="133"/>
      <c r="M146" s="133"/>
      <c r="N146" s="134"/>
      <c r="O146" s="134"/>
      <c r="P146" s="35"/>
    </row>
    <row r="147" spans="1:16" s="17" customFormat="1" ht="47.25" customHeight="1" x14ac:dyDescent="0.35">
      <c r="B147" s="70" t="s">
        <v>337</v>
      </c>
      <c r="C147" s="70"/>
      <c r="D147" s="70"/>
      <c r="E147" s="70"/>
      <c r="F147" s="70"/>
      <c r="G147" s="70"/>
      <c r="H147" s="70"/>
      <c r="I147" s="70"/>
      <c r="J147" s="70"/>
      <c r="K147" s="70"/>
      <c r="L147" s="70"/>
      <c r="M147" s="70"/>
      <c r="N147" s="70"/>
      <c r="O147" s="70"/>
      <c r="P147" s="45"/>
    </row>
    <row r="148" spans="1:16" s="10" customFormat="1" ht="30" customHeight="1" x14ac:dyDescent="0.35">
      <c r="B148" s="60" t="s">
        <v>413</v>
      </c>
      <c r="C148" s="60"/>
      <c r="D148" s="60"/>
      <c r="E148" s="60"/>
      <c r="F148" s="60"/>
      <c r="G148" s="60"/>
      <c r="H148" s="60"/>
      <c r="I148" s="60"/>
      <c r="J148" s="60"/>
      <c r="K148" s="60"/>
      <c r="L148" s="60"/>
      <c r="M148" s="60"/>
      <c r="N148" s="60"/>
      <c r="O148" s="60"/>
      <c r="P148" s="35"/>
    </row>
    <row r="149" spans="1:16" s="10" customFormat="1" ht="31.5" customHeight="1" x14ac:dyDescent="0.35">
      <c r="B149" s="60" t="s">
        <v>352</v>
      </c>
      <c r="C149" s="60"/>
      <c r="D149" s="60"/>
      <c r="E149" s="60"/>
      <c r="F149" s="60"/>
      <c r="G149" s="60"/>
      <c r="H149" s="60"/>
      <c r="I149" s="60"/>
      <c r="J149" s="60"/>
      <c r="K149" s="60"/>
      <c r="L149" s="60"/>
      <c r="M149" s="60"/>
      <c r="N149" s="60"/>
      <c r="O149" s="60"/>
      <c r="P149" s="35"/>
    </row>
    <row r="150" spans="1:16" s="10" customFormat="1" ht="68" customHeight="1" x14ac:dyDescent="0.35">
      <c r="B150" s="60" t="s">
        <v>468</v>
      </c>
      <c r="C150" s="60"/>
      <c r="D150" s="60"/>
      <c r="E150" s="60"/>
      <c r="F150" s="60"/>
      <c r="G150" s="60"/>
      <c r="H150" s="60"/>
      <c r="I150" s="60"/>
      <c r="J150" s="60"/>
      <c r="K150" s="60"/>
      <c r="L150" s="60"/>
      <c r="M150" s="60"/>
      <c r="N150" s="60"/>
      <c r="O150" s="60"/>
      <c r="P150" s="35"/>
    </row>
    <row r="151" spans="1:16" s="10" customFormat="1" ht="6" customHeight="1" x14ac:dyDescent="0.35">
      <c r="B151" s="23"/>
      <c r="C151" s="23"/>
      <c r="D151" s="23"/>
      <c r="E151" s="23"/>
      <c r="F151" s="23"/>
      <c r="G151" s="23"/>
      <c r="H151" s="23"/>
      <c r="I151" s="23"/>
      <c r="J151" s="23"/>
      <c r="K151" s="23"/>
      <c r="L151" s="23"/>
      <c r="M151" s="23"/>
      <c r="N151" s="23"/>
      <c r="O151" s="23"/>
      <c r="P151" s="35"/>
    </row>
    <row r="152" spans="1:16" s="10" customFormat="1" x14ac:dyDescent="0.35">
      <c r="A152" s="64" t="s">
        <v>353</v>
      </c>
      <c r="B152" s="64"/>
      <c r="C152" s="64"/>
      <c r="D152" s="64"/>
      <c r="E152" s="64"/>
      <c r="F152" s="64"/>
      <c r="G152" s="64"/>
      <c r="H152" s="64"/>
      <c r="I152" s="64"/>
      <c r="J152" s="64"/>
      <c r="K152" s="64"/>
      <c r="L152" s="64"/>
      <c r="M152" s="64"/>
      <c r="N152" s="65"/>
      <c r="O152" s="65"/>
      <c r="P152" s="35"/>
    </row>
    <row r="153" spans="1:16" s="17" customFormat="1" ht="87" customHeight="1" x14ac:dyDescent="0.35">
      <c r="B153" s="60" t="s">
        <v>469</v>
      </c>
      <c r="C153" s="60"/>
      <c r="D153" s="60"/>
      <c r="E153" s="60"/>
      <c r="F153" s="60"/>
      <c r="G153" s="60"/>
      <c r="H153" s="60"/>
      <c r="I153" s="60"/>
      <c r="J153" s="60"/>
      <c r="K153" s="60"/>
      <c r="L153" s="60"/>
      <c r="M153" s="60"/>
      <c r="N153" s="60"/>
      <c r="O153" s="60"/>
      <c r="P153" s="45"/>
    </row>
    <row r="154" spans="1:16" s="17" customFormat="1" ht="6" customHeight="1" x14ac:dyDescent="0.35">
      <c r="B154" s="23"/>
      <c r="C154" s="23"/>
      <c r="D154" s="23"/>
      <c r="E154" s="23"/>
      <c r="F154" s="23"/>
      <c r="G154" s="23"/>
      <c r="H154" s="23"/>
      <c r="I154" s="23"/>
      <c r="J154" s="23"/>
      <c r="K154" s="23"/>
      <c r="L154" s="23"/>
      <c r="M154" s="23"/>
      <c r="N154" s="23"/>
      <c r="O154" s="23"/>
      <c r="P154" s="45"/>
    </row>
    <row r="155" spans="1:16" s="10" customFormat="1" x14ac:dyDescent="0.35">
      <c r="A155" s="11" t="s">
        <v>406</v>
      </c>
      <c r="B155" s="11"/>
      <c r="C155" s="11"/>
      <c r="D155" s="11"/>
      <c r="E155" s="11"/>
      <c r="F155" s="11"/>
      <c r="G155" s="11"/>
      <c r="H155" s="11"/>
      <c r="I155" s="11"/>
      <c r="J155" s="11"/>
      <c r="K155" s="11"/>
      <c r="L155" s="11"/>
      <c r="M155" s="11"/>
      <c r="P155" s="45"/>
    </row>
    <row r="156" spans="1:16" s="10" customFormat="1" ht="6" customHeight="1" x14ac:dyDescent="0.35">
      <c r="A156" s="11"/>
      <c r="B156" s="11"/>
      <c r="C156" s="11"/>
      <c r="D156" s="11"/>
      <c r="E156" s="11"/>
      <c r="F156" s="11"/>
      <c r="G156" s="11"/>
      <c r="H156" s="11"/>
      <c r="I156" s="11"/>
      <c r="J156" s="11"/>
      <c r="K156" s="11"/>
      <c r="L156" s="11"/>
      <c r="M156" s="11"/>
      <c r="P156" s="35"/>
    </row>
    <row r="157" spans="1:16" s="10" customFormat="1" x14ac:dyDescent="0.35">
      <c r="A157" s="11" t="s">
        <v>50</v>
      </c>
      <c r="B157" s="11"/>
      <c r="C157" s="11"/>
      <c r="D157" s="11"/>
      <c r="E157" s="11"/>
      <c r="F157" s="11"/>
      <c r="G157" s="11"/>
      <c r="H157" s="11"/>
      <c r="I157" s="11"/>
      <c r="J157" s="11"/>
      <c r="K157" s="11"/>
      <c r="L157" s="11"/>
      <c r="M157" s="11"/>
      <c r="P157" s="35"/>
    </row>
    <row r="158" spans="1:16" s="10" customFormat="1" ht="18.75" customHeight="1" x14ac:dyDescent="0.35">
      <c r="A158" s="59" t="s">
        <v>354</v>
      </c>
      <c r="B158" s="59"/>
      <c r="C158" s="59"/>
      <c r="D158" s="59"/>
      <c r="E158" s="59"/>
      <c r="F158" s="59"/>
      <c r="G158" s="59"/>
      <c r="H158" s="59"/>
      <c r="I158" s="59"/>
      <c r="J158" s="59"/>
      <c r="K158" s="59"/>
      <c r="L158" s="59"/>
      <c r="M158" s="59"/>
      <c r="N158" s="59"/>
      <c r="O158" s="59"/>
      <c r="P158" s="35"/>
    </row>
    <row r="159" spans="1:16" s="10" customFormat="1" ht="7.5" customHeight="1" x14ac:dyDescent="0.35">
      <c r="A159" s="14"/>
      <c r="B159" s="14"/>
      <c r="C159" s="14"/>
      <c r="D159" s="14"/>
      <c r="E159" s="14"/>
      <c r="F159" s="14"/>
      <c r="G159" s="14"/>
      <c r="H159" s="14"/>
      <c r="I159" s="14"/>
      <c r="J159" s="14"/>
      <c r="K159" s="14"/>
      <c r="L159" s="14"/>
      <c r="M159" s="14"/>
      <c r="P159" s="35"/>
    </row>
    <row r="160" spans="1:16" s="10" customFormat="1" ht="24" hidden="1" customHeight="1" x14ac:dyDescent="0.35">
      <c r="B160" s="27" t="s">
        <v>2</v>
      </c>
      <c r="C160" s="73" t="s">
        <v>3</v>
      </c>
      <c r="D160" s="74"/>
      <c r="E160" s="74"/>
      <c r="F160" s="74"/>
      <c r="G160" s="75"/>
      <c r="H160" s="73" t="s">
        <v>4</v>
      </c>
      <c r="I160" s="75"/>
      <c r="J160" s="14"/>
      <c r="K160" s="14"/>
      <c r="L160" s="14"/>
      <c r="M160" s="14"/>
      <c r="P160" s="35"/>
    </row>
    <row r="161" spans="1:16" s="10" customFormat="1" ht="24" hidden="1" customHeight="1" x14ac:dyDescent="0.35">
      <c r="B161" s="26" t="s">
        <v>51</v>
      </c>
      <c r="C161" s="80" t="s">
        <v>52</v>
      </c>
      <c r="D161" s="81"/>
      <c r="E161" s="81"/>
      <c r="F161" s="81"/>
      <c r="G161" s="82"/>
      <c r="H161" s="100">
        <v>0</v>
      </c>
      <c r="I161" s="101"/>
      <c r="J161" s="14"/>
      <c r="K161" s="14"/>
      <c r="L161" s="14"/>
      <c r="M161" s="14"/>
      <c r="P161" s="35"/>
    </row>
    <row r="162" spans="1:16" s="10" customFormat="1" ht="19.5" hidden="1" customHeight="1" x14ac:dyDescent="0.35">
      <c r="B162" s="57" t="s">
        <v>15</v>
      </c>
      <c r="C162" s="94"/>
      <c r="D162" s="94"/>
      <c r="E162" s="94"/>
      <c r="F162" s="94"/>
      <c r="G162" s="58"/>
      <c r="H162" s="108">
        <f>+H161</f>
        <v>0</v>
      </c>
      <c r="I162" s="109"/>
      <c r="J162" s="14"/>
      <c r="K162" s="14"/>
      <c r="L162" s="14"/>
      <c r="M162" s="14"/>
      <c r="P162" s="35"/>
    </row>
    <row r="163" spans="1:16" s="10" customFormat="1" x14ac:dyDescent="0.35">
      <c r="A163" s="11" t="s">
        <v>407</v>
      </c>
      <c r="B163" s="11"/>
      <c r="C163" s="11"/>
      <c r="D163" s="11"/>
      <c r="E163" s="11"/>
      <c r="F163" s="11"/>
      <c r="G163" s="11"/>
      <c r="H163" s="11"/>
      <c r="I163" s="11"/>
      <c r="J163" s="11"/>
      <c r="K163" s="11"/>
      <c r="L163" s="11"/>
      <c r="M163" s="11"/>
      <c r="P163" s="35"/>
    </row>
    <row r="164" spans="1:16" s="10" customFormat="1" ht="6" customHeight="1" x14ac:dyDescent="0.35">
      <c r="A164" s="11"/>
      <c r="B164" s="11"/>
      <c r="C164" s="11"/>
      <c r="D164" s="11"/>
      <c r="E164" s="11"/>
      <c r="F164" s="11"/>
      <c r="G164" s="11"/>
      <c r="H164" s="11"/>
      <c r="I164" s="11"/>
      <c r="J164" s="11"/>
      <c r="K164" s="11"/>
      <c r="L164" s="11"/>
      <c r="M164" s="11"/>
      <c r="P164" s="35"/>
    </row>
    <row r="165" spans="1:16" s="10" customFormat="1" x14ac:dyDescent="0.35">
      <c r="A165" s="11" t="s">
        <v>53</v>
      </c>
      <c r="B165" s="11"/>
      <c r="C165" s="11"/>
      <c r="D165" s="11"/>
      <c r="E165" s="11"/>
      <c r="F165" s="11"/>
      <c r="G165" s="11"/>
      <c r="H165" s="11"/>
      <c r="I165" s="11"/>
      <c r="J165" s="11"/>
      <c r="K165" s="11"/>
      <c r="L165" s="11"/>
      <c r="M165" s="11"/>
      <c r="P165" s="35"/>
    </row>
    <row r="166" spans="1:16" s="10" customFormat="1" ht="53" customHeight="1" x14ac:dyDescent="0.35">
      <c r="A166" s="155" t="s">
        <v>444</v>
      </c>
      <c r="B166" s="155"/>
      <c r="C166" s="155"/>
      <c r="D166" s="155"/>
      <c r="E166" s="155"/>
      <c r="F166" s="155"/>
      <c r="G166" s="155"/>
      <c r="H166" s="155"/>
      <c r="I166" s="155"/>
      <c r="J166" s="155"/>
      <c r="K166" s="155"/>
      <c r="L166" s="155"/>
      <c r="M166" s="155"/>
      <c r="N166" s="155"/>
      <c r="O166" s="155"/>
      <c r="P166" s="35"/>
    </row>
    <row r="167" spans="1:16" s="10" customFormat="1" ht="6" customHeight="1" x14ac:dyDescent="0.35">
      <c r="A167" s="11"/>
      <c r="B167" s="11"/>
      <c r="C167" s="11"/>
      <c r="D167" s="11"/>
      <c r="E167" s="11"/>
      <c r="F167" s="11"/>
      <c r="G167" s="11"/>
      <c r="H167" s="11"/>
      <c r="I167" s="11"/>
      <c r="J167" s="11"/>
      <c r="K167" s="11"/>
      <c r="L167" s="11"/>
      <c r="M167" s="11"/>
      <c r="P167" s="35"/>
    </row>
    <row r="168" spans="1:16" s="10" customFormat="1" x14ac:dyDescent="0.35">
      <c r="A168" s="11" t="s">
        <v>408</v>
      </c>
      <c r="B168" s="11"/>
      <c r="C168" s="11"/>
      <c r="D168" s="11"/>
      <c r="E168" s="11"/>
      <c r="F168" s="11"/>
      <c r="G168" s="11"/>
      <c r="H168" s="11"/>
      <c r="I168" s="11"/>
      <c r="J168" s="11"/>
      <c r="K168" s="11"/>
      <c r="L168" s="11"/>
      <c r="M168" s="11"/>
      <c r="P168" s="35"/>
    </row>
    <row r="169" spans="1:16" s="10" customFormat="1" ht="6" customHeight="1" x14ac:dyDescent="0.35">
      <c r="A169" s="11"/>
      <c r="B169" s="11"/>
      <c r="C169" s="11"/>
      <c r="D169" s="11"/>
      <c r="E169" s="11"/>
      <c r="F169" s="11"/>
      <c r="G169" s="11"/>
      <c r="H169" s="11"/>
      <c r="I169" s="11"/>
      <c r="J169" s="11"/>
      <c r="K169" s="11"/>
      <c r="L169" s="11"/>
      <c r="M169" s="11"/>
      <c r="P169" s="35"/>
    </row>
    <row r="170" spans="1:16" s="10" customFormat="1" x14ac:dyDescent="0.35">
      <c r="A170" s="11" t="s">
        <v>54</v>
      </c>
      <c r="B170" s="14" t="s">
        <v>324</v>
      </c>
      <c r="C170" s="11"/>
      <c r="D170" s="11"/>
      <c r="E170" s="11"/>
      <c r="F170" s="11"/>
      <c r="G170" s="11"/>
      <c r="H170" s="11"/>
      <c r="I170" s="11"/>
      <c r="J170" s="11"/>
      <c r="K170" s="11"/>
      <c r="L170" s="11"/>
      <c r="M170" s="11"/>
      <c r="P170" s="35"/>
    </row>
    <row r="171" spans="1:16" s="10" customFormat="1" ht="6" customHeight="1" x14ac:dyDescent="0.35">
      <c r="A171" s="14"/>
      <c r="B171" s="14"/>
      <c r="C171" s="14"/>
      <c r="D171" s="14"/>
      <c r="E171" s="14"/>
      <c r="F171" s="14"/>
      <c r="G171" s="14"/>
      <c r="H171" s="14"/>
      <c r="I171" s="14"/>
      <c r="J171" s="14"/>
      <c r="K171" s="14"/>
      <c r="L171" s="14"/>
      <c r="M171" s="14"/>
      <c r="P171" s="35"/>
    </row>
    <row r="172" spans="1:16" s="10" customFormat="1" ht="24" customHeight="1" x14ac:dyDescent="0.35">
      <c r="B172" s="28" t="s">
        <v>55</v>
      </c>
      <c r="C172" s="73" t="s">
        <v>3</v>
      </c>
      <c r="D172" s="74"/>
      <c r="E172" s="75"/>
      <c r="F172" s="73" t="s">
        <v>4</v>
      </c>
      <c r="G172" s="75"/>
      <c r="H172" s="73" t="s">
        <v>56</v>
      </c>
      <c r="I172" s="74"/>
      <c r="J172" s="74"/>
      <c r="K172" s="75"/>
      <c r="L172" s="73" t="s">
        <v>57</v>
      </c>
      <c r="M172" s="75"/>
      <c r="P172" s="35"/>
    </row>
    <row r="173" spans="1:16" s="10" customFormat="1" ht="24" customHeight="1" x14ac:dyDescent="0.35">
      <c r="B173" s="26" t="s">
        <v>58</v>
      </c>
      <c r="C173" s="76" t="s">
        <v>59</v>
      </c>
      <c r="D173" s="77"/>
      <c r="E173" s="78"/>
      <c r="F173" s="71">
        <v>301640</v>
      </c>
      <c r="G173" s="72"/>
      <c r="H173" s="83" t="s">
        <v>60</v>
      </c>
      <c r="I173" s="84"/>
      <c r="J173" s="84"/>
      <c r="K173" s="85"/>
      <c r="L173" s="66" t="s">
        <v>61</v>
      </c>
      <c r="M173" s="68"/>
      <c r="P173" s="35"/>
    </row>
    <row r="174" spans="1:16" s="10" customFormat="1" ht="24" customHeight="1" x14ac:dyDescent="0.35">
      <c r="B174" s="26" t="s">
        <v>62</v>
      </c>
      <c r="C174" s="76" t="s">
        <v>63</v>
      </c>
      <c r="D174" s="77"/>
      <c r="E174" s="78"/>
      <c r="F174" s="71">
        <v>323006102.99000001</v>
      </c>
      <c r="G174" s="72"/>
      <c r="H174" s="89"/>
      <c r="I174" s="90"/>
      <c r="J174" s="90"/>
      <c r="K174" s="91"/>
      <c r="L174" s="66" t="s">
        <v>61</v>
      </c>
      <c r="M174" s="68"/>
      <c r="P174" s="35"/>
    </row>
    <row r="175" spans="1:16" s="10" customFormat="1" ht="18.75" customHeight="1" x14ac:dyDescent="0.35">
      <c r="B175" s="26" t="s">
        <v>64</v>
      </c>
      <c r="C175" s="76" t="s">
        <v>65</v>
      </c>
      <c r="D175" s="77"/>
      <c r="E175" s="78"/>
      <c r="F175" s="71">
        <v>280962190.81999999</v>
      </c>
      <c r="G175" s="72"/>
      <c r="H175" s="83" t="s">
        <v>355</v>
      </c>
      <c r="I175" s="84"/>
      <c r="J175" s="84"/>
      <c r="K175" s="85"/>
      <c r="L175" s="66" t="s">
        <v>61</v>
      </c>
      <c r="M175" s="68"/>
      <c r="P175" s="35"/>
    </row>
    <row r="176" spans="1:16" s="10" customFormat="1" ht="24" customHeight="1" x14ac:dyDescent="0.35">
      <c r="B176" s="26" t="s">
        <v>66</v>
      </c>
      <c r="C176" s="76" t="s">
        <v>67</v>
      </c>
      <c r="D176" s="77"/>
      <c r="E176" s="78"/>
      <c r="F176" s="71">
        <v>48038278.119999997</v>
      </c>
      <c r="G176" s="72"/>
      <c r="H176" s="86"/>
      <c r="I176" s="87"/>
      <c r="J176" s="87"/>
      <c r="K176" s="88"/>
      <c r="L176" s="66" t="s">
        <v>61</v>
      </c>
      <c r="M176" s="68"/>
      <c r="P176" s="35"/>
    </row>
    <row r="177" spans="1:16" s="10" customFormat="1" ht="24" customHeight="1" x14ac:dyDescent="0.35">
      <c r="B177" s="26" t="s">
        <v>68</v>
      </c>
      <c r="C177" s="76" t="s">
        <v>69</v>
      </c>
      <c r="D177" s="77"/>
      <c r="E177" s="78"/>
      <c r="F177" s="71">
        <v>317896.13</v>
      </c>
      <c r="G177" s="72"/>
      <c r="H177" s="86"/>
      <c r="I177" s="87"/>
      <c r="J177" s="87"/>
      <c r="K177" s="88"/>
      <c r="L177" s="66" t="s">
        <v>61</v>
      </c>
      <c r="M177" s="68"/>
      <c r="P177" s="35"/>
    </row>
    <row r="178" spans="1:16" s="10" customFormat="1" ht="24" customHeight="1" x14ac:dyDescent="0.35">
      <c r="B178" s="26" t="s">
        <v>70</v>
      </c>
      <c r="C178" s="76" t="s">
        <v>71</v>
      </c>
      <c r="D178" s="77"/>
      <c r="E178" s="78"/>
      <c r="F178" s="71">
        <v>106067234.48999999</v>
      </c>
      <c r="G178" s="72"/>
      <c r="H178" s="86"/>
      <c r="I178" s="87"/>
      <c r="J178" s="87"/>
      <c r="K178" s="88"/>
      <c r="L178" s="66" t="s">
        <v>61</v>
      </c>
      <c r="M178" s="68"/>
      <c r="P178" s="35"/>
    </row>
    <row r="179" spans="1:16" s="10" customFormat="1" ht="24" customHeight="1" x14ac:dyDescent="0.35">
      <c r="B179" s="26" t="s">
        <v>72</v>
      </c>
      <c r="C179" s="76" t="s">
        <v>73</v>
      </c>
      <c r="D179" s="77"/>
      <c r="E179" s="78"/>
      <c r="F179" s="71">
        <v>44613079.890000001</v>
      </c>
      <c r="G179" s="72"/>
      <c r="H179" s="86"/>
      <c r="I179" s="87"/>
      <c r="J179" s="87"/>
      <c r="K179" s="88"/>
      <c r="L179" s="66" t="s">
        <v>61</v>
      </c>
      <c r="M179" s="68"/>
      <c r="P179" s="35"/>
    </row>
    <row r="180" spans="1:16" s="10" customFormat="1" ht="15" customHeight="1" x14ac:dyDescent="0.35">
      <c r="B180" s="26" t="s">
        <v>74</v>
      </c>
      <c r="C180" s="76" t="s">
        <v>75</v>
      </c>
      <c r="D180" s="77"/>
      <c r="E180" s="78"/>
      <c r="F180" s="71">
        <v>7631925.2000000002</v>
      </c>
      <c r="G180" s="72"/>
      <c r="H180" s="86"/>
      <c r="I180" s="87"/>
      <c r="J180" s="87"/>
      <c r="K180" s="88"/>
      <c r="L180" s="66" t="s">
        <v>61</v>
      </c>
      <c r="M180" s="68"/>
      <c r="P180" s="35"/>
    </row>
    <row r="181" spans="1:16" s="10" customFormat="1" ht="15" customHeight="1" x14ac:dyDescent="0.35">
      <c r="B181" s="26" t="s">
        <v>76</v>
      </c>
      <c r="C181" s="76" t="s">
        <v>77</v>
      </c>
      <c r="D181" s="77"/>
      <c r="E181" s="78"/>
      <c r="F181" s="71">
        <v>10214745.289999999</v>
      </c>
      <c r="G181" s="72"/>
      <c r="H181" s="89"/>
      <c r="I181" s="90"/>
      <c r="J181" s="90"/>
      <c r="K181" s="91"/>
      <c r="L181" s="66" t="s">
        <v>61</v>
      </c>
      <c r="M181" s="68"/>
      <c r="P181" s="35"/>
    </row>
    <row r="182" spans="1:16" s="10" customFormat="1" x14ac:dyDescent="0.35">
      <c r="B182" s="57" t="s">
        <v>78</v>
      </c>
      <c r="C182" s="94"/>
      <c r="D182" s="94"/>
      <c r="E182" s="58"/>
      <c r="F182" s="108">
        <f>SUM(F173:G181)</f>
        <v>821153092.92999995</v>
      </c>
      <c r="G182" s="109"/>
      <c r="H182" s="152"/>
      <c r="I182" s="153"/>
      <c r="J182" s="153"/>
      <c r="K182" s="154"/>
      <c r="L182" s="152"/>
      <c r="M182" s="154"/>
      <c r="P182" s="35"/>
    </row>
    <row r="183" spans="1:16" s="10" customFormat="1" ht="6" customHeight="1" x14ac:dyDescent="0.35">
      <c r="A183" s="11"/>
      <c r="B183" s="11"/>
      <c r="C183" s="11"/>
      <c r="D183" s="11"/>
      <c r="E183" s="11"/>
      <c r="F183" s="11"/>
      <c r="G183" s="11"/>
      <c r="H183" s="11"/>
      <c r="I183" s="11"/>
      <c r="J183" s="11"/>
      <c r="K183" s="11"/>
      <c r="L183" s="11"/>
      <c r="M183" s="14"/>
      <c r="P183" s="35"/>
    </row>
    <row r="184" spans="1:16" s="10" customFormat="1" x14ac:dyDescent="0.35">
      <c r="A184" s="11" t="s">
        <v>409</v>
      </c>
      <c r="B184" s="11"/>
      <c r="C184" s="11"/>
      <c r="D184" s="11"/>
      <c r="E184" s="11"/>
      <c r="F184" s="11"/>
      <c r="G184" s="11"/>
      <c r="H184" s="11"/>
      <c r="I184" s="11"/>
      <c r="J184" s="11"/>
      <c r="K184" s="11"/>
      <c r="L184" s="11"/>
      <c r="M184" s="11"/>
      <c r="P184" s="35"/>
    </row>
    <row r="185" spans="1:16" s="10" customFormat="1" ht="6" customHeight="1" x14ac:dyDescent="0.35">
      <c r="A185" s="11"/>
      <c r="B185" s="11"/>
      <c r="C185" s="11"/>
      <c r="D185" s="11"/>
      <c r="E185" s="11"/>
      <c r="F185" s="11"/>
      <c r="G185" s="11"/>
      <c r="H185" s="11"/>
      <c r="I185" s="11"/>
      <c r="J185" s="11"/>
      <c r="K185" s="11"/>
      <c r="L185" s="11"/>
      <c r="M185" s="11"/>
      <c r="P185" s="35"/>
    </row>
    <row r="186" spans="1:16" s="10" customFormat="1" x14ac:dyDescent="0.35">
      <c r="A186" s="11" t="s">
        <v>79</v>
      </c>
      <c r="B186" s="11"/>
      <c r="C186" s="11"/>
      <c r="D186" s="11"/>
      <c r="E186" s="11"/>
      <c r="F186" s="11"/>
      <c r="G186" s="11"/>
      <c r="H186" s="11"/>
      <c r="I186" s="11"/>
      <c r="J186" s="11"/>
      <c r="K186" s="11"/>
      <c r="L186" s="11"/>
      <c r="M186" s="11"/>
      <c r="P186" s="35"/>
    </row>
    <row r="187" spans="1:16" s="10" customFormat="1" ht="66" customHeight="1" x14ac:dyDescent="0.35">
      <c r="A187" s="60" t="s">
        <v>356</v>
      </c>
      <c r="B187" s="60"/>
      <c r="C187" s="60"/>
      <c r="D187" s="60"/>
      <c r="E187" s="60"/>
      <c r="F187" s="60"/>
      <c r="G187" s="60"/>
      <c r="H187" s="60"/>
      <c r="I187" s="60"/>
      <c r="J187" s="60"/>
      <c r="K187" s="60"/>
      <c r="L187" s="60"/>
      <c r="M187" s="60"/>
      <c r="N187" s="60"/>
      <c r="O187" s="60"/>
      <c r="P187" s="35"/>
    </row>
    <row r="188" spans="1:16" s="10" customFormat="1" ht="24" customHeight="1" x14ac:dyDescent="0.35">
      <c r="B188" s="28" t="s">
        <v>55</v>
      </c>
      <c r="C188" s="73" t="s">
        <v>3</v>
      </c>
      <c r="D188" s="74"/>
      <c r="E188" s="75"/>
      <c r="F188" s="73" t="s">
        <v>4</v>
      </c>
      <c r="G188" s="75"/>
      <c r="H188" s="73" t="s">
        <v>56</v>
      </c>
      <c r="I188" s="74"/>
      <c r="J188" s="74"/>
      <c r="K188" s="74"/>
      <c r="L188" s="75"/>
      <c r="P188" s="35"/>
    </row>
    <row r="189" spans="1:16" s="10" customFormat="1" ht="25.5" customHeight="1" x14ac:dyDescent="0.35">
      <c r="B189" s="26" t="s">
        <v>274</v>
      </c>
      <c r="C189" s="76" t="s">
        <v>65</v>
      </c>
      <c r="D189" s="77"/>
      <c r="E189" s="78"/>
      <c r="F189" s="98">
        <v>224529177.11000001</v>
      </c>
      <c r="G189" s="99"/>
      <c r="H189" s="66" t="s">
        <v>355</v>
      </c>
      <c r="I189" s="67"/>
      <c r="J189" s="67"/>
      <c r="K189" s="67"/>
      <c r="L189" s="68"/>
      <c r="P189" s="35"/>
    </row>
    <row r="190" spans="1:16" s="10" customFormat="1" ht="25.5" customHeight="1" x14ac:dyDescent="0.35">
      <c r="B190" s="26" t="s">
        <v>274</v>
      </c>
      <c r="C190" s="76" t="s">
        <v>67</v>
      </c>
      <c r="D190" s="77"/>
      <c r="E190" s="78"/>
      <c r="F190" s="98">
        <v>40881299.189999998</v>
      </c>
      <c r="G190" s="99"/>
      <c r="H190" s="66" t="s">
        <v>355</v>
      </c>
      <c r="I190" s="67"/>
      <c r="J190" s="67"/>
      <c r="K190" s="67"/>
      <c r="L190" s="68"/>
      <c r="P190" s="35"/>
    </row>
    <row r="191" spans="1:16" s="10" customFormat="1" ht="25.5" customHeight="1" x14ac:dyDescent="0.35">
      <c r="B191" s="26" t="s">
        <v>274</v>
      </c>
      <c r="C191" s="76" t="s">
        <v>69</v>
      </c>
      <c r="D191" s="77"/>
      <c r="E191" s="78"/>
      <c r="F191" s="98">
        <v>125556.8</v>
      </c>
      <c r="G191" s="99"/>
      <c r="H191" s="66" t="s">
        <v>355</v>
      </c>
      <c r="I191" s="67"/>
      <c r="J191" s="67"/>
      <c r="K191" s="67"/>
      <c r="L191" s="68"/>
      <c r="P191" s="35"/>
    </row>
    <row r="192" spans="1:16" s="10" customFormat="1" ht="25.5" customHeight="1" x14ac:dyDescent="0.35">
      <c r="B192" s="26" t="s">
        <v>274</v>
      </c>
      <c r="C192" s="76" t="s">
        <v>71</v>
      </c>
      <c r="D192" s="77"/>
      <c r="E192" s="78"/>
      <c r="F192" s="98">
        <v>42163515.909999996</v>
      </c>
      <c r="G192" s="99"/>
      <c r="H192" s="66" t="s">
        <v>355</v>
      </c>
      <c r="I192" s="67"/>
      <c r="J192" s="67"/>
      <c r="K192" s="67"/>
      <c r="L192" s="68"/>
      <c r="P192" s="35"/>
    </row>
    <row r="193" spans="1:16" s="10" customFormat="1" ht="25.5" customHeight="1" x14ac:dyDescent="0.35">
      <c r="B193" s="26" t="s">
        <v>274</v>
      </c>
      <c r="C193" s="76" t="s">
        <v>73</v>
      </c>
      <c r="D193" s="77"/>
      <c r="E193" s="78"/>
      <c r="F193" s="98">
        <v>30329905.800000001</v>
      </c>
      <c r="G193" s="99"/>
      <c r="H193" s="66" t="s">
        <v>355</v>
      </c>
      <c r="I193" s="67"/>
      <c r="J193" s="67"/>
      <c r="K193" s="67"/>
      <c r="L193" s="68"/>
      <c r="P193" s="35"/>
    </row>
    <row r="194" spans="1:16" s="10" customFormat="1" ht="25.5" customHeight="1" x14ac:dyDescent="0.35">
      <c r="B194" s="26" t="s">
        <v>290</v>
      </c>
      <c r="C194" s="76" t="s">
        <v>75</v>
      </c>
      <c r="D194" s="77"/>
      <c r="E194" s="78"/>
      <c r="F194" s="98">
        <v>1023507.42</v>
      </c>
      <c r="G194" s="99"/>
      <c r="H194" s="66" t="s">
        <v>355</v>
      </c>
      <c r="I194" s="67"/>
      <c r="J194" s="67"/>
      <c r="K194" s="67"/>
      <c r="L194" s="68"/>
      <c r="P194" s="35"/>
    </row>
    <row r="195" spans="1:16" s="10" customFormat="1" ht="25.5" customHeight="1" x14ac:dyDescent="0.35">
      <c r="B195" s="26" t="s">
        <v>290</v>
      </c>
      <c r="C195" s="76" t="s">
        <v>292</v>
      </c>
      <c r="D195" s="77"/>
      <c r="E195" s="78"/>
      <c r="F195" s="98">
        <v>4294861.97</v>
      </c>
      <c r="G195" s="99"/>
      <c r="H195" s="66" t="s">
        <v>355</v>
      </c>
      <c r="I195" s="67"/>
      <c r="J195" s="67"/>
      <c r="K195" s="67"/>
      <c r="L195" s="68"/>
      <c r="P195" s="35"/>
    </row>
    <row r="196" spans="1:16" s="10" customFormat="1" ht="18" customHeight="1" x14ac:dyDescent="0.35">
      <c r="B196" s="57" t="s">
        <v>78</v>
      </c>
      <c r="C196" s="94"/>
      <c r="D196" s="94"/>
      <c r="E196" s="58"/>
      <c r="F196" s="108">
        <f>SUM(F189:G195)</f>
        <v>343347824.20000005</v>
      </c>
      <c r="G196" s="109"/>
      <c r="H196" s="152"/>
      <c r="I196" s="153"/>
      <c r="J196" s="153"/>
      <c r="K196" s="153"/>
      <c r="L196" s="154"/>
      <c r="P196" s="35"/>
    </row>
    <row r="197" spans="1:16" s="10" customFormat="1" ht="6" customHeight="1" x14ac:dyDescent="0.35">
      <c r="A197" s="30"/>
      <c r="B197" s="30"/>
      <c r="C197" s="30"/>
      <c r="D197" s="30"/>
      <c r="E197" s="30"/>
      <c r="F197" s="30"/>
      <c r="G197" s="11"/>
      <c r="H197" s="30"/>
      <c r="I197" s="30"/>
      <c r="J197" s="30"/>
      <c r="K197" s="30"/>
      <c r="L197" s="30"/>
      <c r="M197" s="30"/>
      <c r="N197" s="30"/>
      <c r="O197" s="30"/>
      <c r="P197" s="35"/>
    </row>
    <row r="198" spans="1:16" s="10" customFormat="1" x14ac:dyDescent="0.35">
      <c r="A198" s="11" t="s">
        <v>410</v>
      </c>
      <c r="B198" s="11"/>
      <c r="C198" s="11"/>
      <c r="D198" s="11"/>
      <c r="E198" s="11"/>
      <c r="F198" s="11"/>
      <c r="G198" s="11"/>
      <c r="H198" s="11"/>
      <c r="I198" s="11"/>
      <c r="J198" s="11"/>
      <c r="K198" s="11"/>
      <c r="L198" s="11"/>
      <c r="M198" s="11"/>
      <c r="P198" s="35"/>
    </row>
    <row r="199" spans="1:16" s="10" customFormat="1" ht="6" customHeight="1" x14ac:dyDescent="0.35">
      <c r="A199" s="11"/>
      <c r="B199" s="11"/>
      <c r="C199" s="11"/>
      <c r="D199" s="11"/>
      <c r="E199" s="11"/>
      <c r="F199" s="11"/>
      <c r="G199" s="11"/>
      <c r="H199" s="11"/>
      <c r="I199" s="11"/>
      <c r="J199" s="11"/>
      <c r="K199" s="11"/>
      <c r="L199" s="11"/>
      <c r="M199" s="11"/>
      <c r="P199" s="35"/>
    </row>
    <row r="200" spans="1:16" s="10" customFormat="1" x14ac:dyDescent="0.35">
      <c r="A200" s="11" t="s">
        <v>80</v>
      </c>
      <c r="B200" s="14" t="s">
        <v>81</v>
      </c>
      <c r="C200" s="11"/>
      <c r="D200" s="11"/>
      <c r="E200" s="11"/>
      <c r="F200" s="11"/>
      <c r="G200" s="11"/>
      <c r="H200" s="11"/>
      <c r="I200" s="11"/>
      <c r="J200" s="11"/>
      <c r="K200" s="11"/>
      <c r="L200" s="11"/>
      <c r="M200" s="11"/>
      <c r="P200" s="35"/>
    </row>
    <row r="201" spans="1:16" s="10" customFormat="1" ht="6" customHeight="1" x14ac:dyDescent="0.35">
      <c r="A201" s="14"/>
      <c r="B201" s="14"/>
      <c r="C201" s="14"/>
      <c r="D201" s="14"/>
      <c r="E201" s="14"/>
      <c r="F201" s="14"/>
      <c r="G201" s="14"/>
      <c r="H201" s="14"/>
      <c r="I201" s="14"/>
      <c r="J201" s="14"/>
      <c r="K201" s="14"/>
      <c r="L201" s="14"/>
      <c r="M201" s="14"/>
      <c r="P201" s="35"/>
    </row>
    <row r="202" spans="1:16" s="10" customFormat="1" ht="23" x14ac:dyDescent="0.35">
      <c r="B202" s="28" t="s">
        <v>55</v>
      </c>
      <c r="C202" s="73" t="s">
        <v>82</v>
      </c>
      <c r="D202" s="74"/>
      <c r="E202" s="75"/>
      <c r="F202" s="73" t="s">
        <v>83</v>
      </c>
      <c r="G202" s="74"/>
      <c r="H202" s="74"/>
      <c r="I202" s="75"/>
      <c r="J202" s="73" t="s">
        <v>84</v>
      </c>
      <c r="K202" s="75"/>
      <c r="L202" s="73" t="s">
        <v>85</v>
      </c>
      <c r="M202" s="75"/>
      <c r="N202" s="73" t="s">
        <v>5</v>
      </c>
      <c r="O202" s="75"/>
      <c r="P202" s="35"/>
    </row>
    <row r="203" spans="1:16" s="10" customFormat="1" ht="43" customHeight="1" x14ac:dyDescent="0.35">
      <c r="B203" s="26" t="s">
        <v>86</v>
      </c>
      <c r="C203" s="76" t="s">
        <v>87</v>
      </c>
      <c r="D203" s="77"/>
      <c r="E203" s="78"/>
      <c r="F203" s="76" t="s">
        <v>88</v>
      </c>
      <c r="G203" s="77"/>
      <c r="H203" s="77"/>
      <c r="I203" s="78"/>
      <c r="J203" s="66" t="s">
        <v>89</v>
      </c>
      <c r="K203" s="68"/>
      <c r="L203" s="66" t="s">
        <v>90</v>
      </c>
      <c r="M203" s="68"/>
      <c r="N203" s="66" t="s">
        <v>8</v>
      </c>
      <c r="O203" s="68"/>
      <c r="P203" s="35"/>
    </row>
    <row r="204" spans="1:16" s="10" customFormat="1" ht="24" customHeight="1" x14ac:dyDescent="0.35">
      <c r="B204" s="26" t="s">
        <v>91</v>
      </c>
      <c r="C204" s="76" t="s">
        <v>92</v>
      </c>
      <c r="D204" s="77"/>
      <c r="E204" s="78"/>
      <c r="F204" s="76" t="s">
        <v>93</v>
      </c>
      <c r="G204" s="77"/>
      <c r="H204" s="77"/>
      <c r="I204" s="78"/>
      <c r="J204" s="66" t="s">
        <v>89</v>
      </c>
      <c r="K204" s="68"/>
      <c r="L204" s="66" t="s">
        <v>90</v>
      </c>
      <c r="M204" s="68"/>
      <c r="N204" s="66" t="s">
        <v>11</v>
      </c>
      <c r="O204" s="68"/>
      <c r="P204" s="35"/>
    </row>
    <row r="205" spans="1:16" s="10" customFormat="1" ht="24" customHeight="1" x14ac:dyDescent="0.35">
      <c r="B205" s="26" t="s">
        <v>94</v>
      </c>
      <c r="C205" s="76" t="s">
        <v>95</v>
      </c>
      <c r="D205" s="77"/>
      <c r="E205" s="78"/>
      <c r="F205" s="76" t="s">
        <v>96</v>
      </c>
      <c r="G205" s="77"/>
      <c r="H205" s="77"/>
      <c r="I205" s="78"/>
      <c r="J205" s="66" t="s">
        <v>89</v>
      </c>
      <c r="K205" s="68"/>
      <c r="L205" s="66" t="s">
        <v>90</v>
      </c>
      <c r="M205" s="68"/>
      <c r="N205" s="66" t="s">
        <v>14</v>
      </c>
      <c r="O205" s="68"/>
      <c r="P205" s="35"/>
    </row>
    <row r="206" spans="1:16" s="10" customFormat="1" ht="32" customHeight="1" x14ac:dyDescent="0.35">
      <c r="B206" s="26" t="s">
        <v>97</v>
      </c>
      <c r="C206" s="76" t="s">
        <v>98</v>
      </c>
      <c r="D206" s="77"/>
      <c r="E206" s="78"/>
      <c r="F206" s="76" t="s">
        <v>99</v>
      </c>
      <c r="G206" s="77"/>
      <c r="H206" s="77"/>
      <c r="I206" s="78"/>
      <c r="J206" s="66" t="s">
        <v>100</v>
      </c>
      <c r="K206" s="68"/>
      <c r="L206" s="66" t="s">
        <v>101</v>
      </c>
      <c r="M206" s="68"/>
      <c r="N206" s="66" t="s">
        <v>102</v>
      </c>
      <c r="O206" s="68"/>
      <c r="P206" s="35"/>
    </row>
    <row r="207" spans="1:16" s="10" customFormat="1" ht="27" customHeight="1" x14ac:dyDescent="0.35">
      <c r="B207" s="26" t="s">
        <v>103</v>
      </c>
      <c r="C207" s="76" t="s">
        <v>104</v>
      </c>
      <c r="D207" s="77"/>
      <c r="E207" s="78"/>
      <c r="F207" s="76" t="s">
        <v>105</v>
      </c>
      <c r="G207" s="77"/>
      <c r="H207" s="77"/>
      <c r="I207" s="78"/>
      <c r="J207" s="66" t="s">
        <v>100</v>
      </c>
      <c r="K207" s="68"/>
      <c r="L207" s="66" t="s">
        <v>101</v>
      </c>
      <c r="M207" s="68"/>
      <c r="N207" s="66" t="s">
        <v>106</v>
      </c>
      <c r="O207" s="68"/>
      <c r="P207" s="35"/>
    </row>
    <row r="208" spans="1:16" s="10" customFormat="1" x14ac:dyDescent="0.35">
      <c r="B208" s="55" t="s">
        <v>107</v>
      </c>
      <c r="C208" s="174" t="s">
        <v>108</v>
      </c>
      <c r="D208" s="175"/>
      <c r="E208" s="176"/>
      <c r="F208" s="76" t="s">
        <v>256</v>
      </c>
      <c r="G208" s="77"/>
      <c r="H208" s="77"/>
      <c r="I208" s="78"/>
      <c r="J208" s="83" t="s">
        <v>100</v>
      </c>
      <c r="K208" s="85"/>
      <c r="L208" s="83" t="s">
        <v>101</v>
      </c>
      <c r="M208" s="85"/>
      <c r="N208" s="83" t="s">
        <v>109</v>
      </c>
      <c r="O208" s="85"/>
      <c r="P208" s="35"/>
    </row>
    <row r="209" spans="1:16" s="10" customFormat="1" x14ac:dyDescent="0.35">
      <c r="B209" s="55"/>
      <c r="C209" s="177"/>
      <c r="D209" s="178"/>
      <c r="E209" s="179"/>
      <c r="F209" s="76" t="s">
        <v>257</v>
      </c>
      <c r="G209" s="77"/>
      <c r="H209" s="77"/>
      <c r="I209" s="78"/>
      <c r="J209" s="86"/>
      <c r="K209" s="88"/>
      <c r="L209" s="86"/>
      <c r="M209" s="88"/>
      <c r="N209" s="86"/>
      <c r="O209" s="88"/>
      <c r="P209" s="35"/>
    </row>
    <row r="210" spans="1:16" s="10" customFormat="1" x14ac:dyDescent="0.35">
      <c r="B210" s="55"/>
      <c r="C210" s="180"/>
      <c r="D210" s="181"/>
      <c r="E210" s="182"/>
      <c r="F210" s="76" t="s">
        <v>258</v>
      </c>
      <c r="G210" s="77"/>
      <c r="H210" s="77"/>
      <c r="I210" s="78"/>
      <c r="J210" s="89"/>
      <c r="K210" s="91"/>
      <c r="L210" s="89"/>
      <c r="M210" s="91"/>
      <c r="N210" s="89"/>
      <c r="O210" s="91"/>
      <c r="P210" s="35"/>
    </row>
    <row r="211" spans="1:16" s="10" customFormat="1" ht="6" customHeight="1" x14ac:dyDescent="0.35">
      <c r="A211" s="14"/>
      <c r="B211" s="14"/>
      <c r="C211" s="14"/>
      <c r="D211" s="14"/>
      <c r="E211" s="14"/>
      <c r="F211" s="14"/>
      <c r="G211" s="14"/>
      <c r="H211" s="14"/>
      <c r="I211" s="14"/>
      <c r="J211" s="14"/>
      <c r="K211" s="14"/>
      <c r="L211" s="14"/>
      <c r="M211" s="14"/>
      <c r="P211" s="35"/>
    </row>
    <row r="212" spans="1:16" s="10" customFormat="1" ht="135" customHeight="1" x14ac:dyDescent="0.35">
      <c r="A212" s="155" t="s">
        <v>465</v>
      </c>
      <c r="B212" s="155"/>
      <c r="C212" s="155"/>
      <c r="D212" s="155"/>
      <c r="E212" s="155"/>
      <c r="F212" s="155"/>
      <c r="G212" s="155"/>
      <c r="H212" s="155"/>
      <c r="I212" s="155"/>
      <c r="J212" s="155"/>
      <c r="K212" s="155"/>
      <c r="L212" s="155"/>
      <c r="M212" s="155"/>
      <c r="N212" s="155"/>
      <c r="O212" s="155"/>
      <c r="P212" s="35"/>
    </row>
    <row r="213" spans="1:16" s="10" customFormat="1" ht="30.75" customHeight="1" x14ac:dyDescent="0.35">
      <c r="A213" s="133" t="s">
        <v>445</v>
      </c>
      <c r="B213" s="133"/>
      <c r="C213" s="133"/>
      <c r="D213" s="133"/>
      <c r="E213" s="133"/>
      <c r="F213" s="133"/>
      <c r="G213" s="133"/>
      <c r="H213" s="133"/>
      <c r="I213" s="133"/>
      <c r="J213" s="133"/>
      <c r="K213" s="133"/>
      <c r="L213" s="133"/>
      <c r="M213" s="133"/>
      <c r="N213" s="133"/>
      <c r="O213" s="133"/>
      <c r="P213" s="35"/>
    </row>
    <row r="214" spans="1:16" s="10" customFormat="1" ht="30.75" customHeight="1" x14ac:dyDescent="0.35">
      <c r="A214" s="133" t="s">
        <v>470</v>
      </c>
      <c r="B214" s="133"/>
      <c r="C214" s="133"/>
      <c r="D214" s="133"/>
      <c r="E214" s="133"/>
      <c r="F214" s="133"/>
      <c r="G214" s="133"/>
      <c r="H214" s="133"/>
      <c r="I214" s="133"/>
      <c r="J214" s="133"/>
      <c r="K214" s="133"/>
      <c r="L214" s="133"/>
      <c r="M214" s="133"/>
      <c r="N214" s="134"/>
      <c r="O214" s="134"/>
      <c r="P214" s="35"/>
    </row>
    <row r="215" spans="1:16" s="10" customFormat="1" ht="15" customHeight="1" x14ac:dyDescent="0.35">
      <c r="A215" s="133" t="s">
        <v>319</v>
      </c>
      <c r="B215" s="133"/>
      <c r="C215" s="133"/>
      <c r="D215" s="133"/>
      <c r="E215" s="133"/>
      <c r="F215" s="133"/>
      <c r="G215" s="133"/>
      <c r="H215" s="133"/>
      <c r="I215" s="133"/>
      <c r="J215" s="133"/>
      <c r="K215" s="133"/>
      <c r="L215" s="133"/>
      <c r="M215" s="133"/>
      <c r="N215" s="134"/>
      <c r="O215" s="134"/>
      <c r="P215" s="35"/>
    </row>
    <row r="216" spans="1:16" s="10" customFormat="1" ht="100.5" customHeight="1" x14ac:dyDescent="0.35">
      <c r="A216" s="133" t="s">
        <v>466</v>
      </c>
      <c r="B216" s="133"/>
      <c r="C216" s="133"/>
      <c r="D216" s="133"/>
      <c r="E216" s="133"/>
      <c r="F216" s="133"/>
      <c r="G216" s="133"/>
      <c r="H216" s="133"/>
      <c r="I216" s="133"/>
      <c r="J216" s="133"/>
      <c r="K216" s="133"/>
      <c r="L216" s="133"/>
      <c r="M216" s="133"/>
      <c r="N216" s="134"/>
      <c r="O216" s="134"/>
      <c r="P216" s="35"/>
    </row>
    <row r="217" spans="1:16" s="10" customFormat="1" ht="126.5" customHeight="1" x14ac:dyDescent="0.35">
      <c r="A217" s="151" t="s">
        <v>471</v>
      </c>
      <c r="B217" s="151"/>
      <c r="C217" s="151"/>
      <c r="D217" s="151"/>
      <c r="E217" s="151"/>
      <c r="F217" s="151"/>
      <c r="G217" s="151"/>
      <c r="H217" s="151"/>
      <c r="I217" s="151"/>
      <c r="J217" s="151"/>
      <c r="K217" s="151"/>
      <c r="L217" s="151"/>
      <c r="M217" s="151"/>
      <c r="N217" s="151"/>
      <c r="O217" s="151"/>
      <c r="P217" s="35"/>
    </row>
    <row r="218" spans="1:16" s="10" customFormat="1" ht="6" customHeight="1" x14ac:dyDescent="0.35">
      <c r="A218" s="14"/>
      <c r="B218" s="14"/>
      <c r="C218" s="14"/>
      <c r="D218" s="14"/>
      <c r="E218" s="14"/>
      <c r="F218" s="14"/>
      <c r="G218" s="14"/>
      <c r="H218" s="14"/>
      <c r="I218" s="14"/>
      <c r="J218" s="14"/>
      <c r="K218" s="14"/>
      <c r="L218" s="14"/>
      <c r="M218" s="14"/>
      <c r="P218" s="35"/>
    </row>
    <row r="219" spans="1:16" s="10" customFormat="1" x14ac:dyDescent="0.35">
      <c r="A219" s="13" t="s">
        <v>411</v>
      </c>
      <c r="B219" s="13"/>
      <c r="C219" s="13"/>
      <c r="D219" s="13"/>
      <c r="E219" s="13"/>
      <c r="F219" s="13"/>
      <c r="G219" s="13"/>
      <c r="H219" s="13"/>
      <c r="I219" s="13"/>
      <c r="J219" s="13"/>
      <c r="K219" s="13"/>
      <c r="L219" s="13"/>
      <c r="M219" s="13"/>
      <c r="P219" s="35"/>
    </row>
    <row r="220" spans="1:16" s="10" customFormat="1" ht="6" customHeight="1" x14ac:dyDescent="0.35">
      <c r="A220" s="11"/>
      <c r="B220" s="11"/>
      <c r="C220" s="11"/>
      <c r="D220" s="11"/>
      <c r="E220" s="11"/>
      <c r="F220" s="11"/>
      <c r="G220" s="11"/>
      <c r="H220" s="11"/>
      <c r="I220" s="11"/>
      <c r="J220" s="11"/>
      <c r="K220" s="11"/>
      <c r="L220" s="11"/>
      <c r="M220" s="11"/>
      <c r="P220" s="35"/>
    </row>
    <row r="221" spans="1:16" s="10" customFormat="1" x14ac:dyDescent="0.35">
      <c r="A221" s="11" t="s">
        <v>110</v>
      </c>
      <c r="B221" s="14" t="s">
        <v>111</v>
      </c>
      <c r="C221" s="11"/>
      <c r="D221" s="11"/>
      <c r="E221" s="11"/>
      <c r="F221" s="11"/>
      <c r="G221" s="11"/>
      <c r="H221" s="11"/>
      <c r="I221" s="11"/>
      <c r="J221" s="11"/>
      <c r="K221" s="11"/>
      <c r="L221" s="11"/>
      <c r="M221" s="11"/>
      <c r="P221" s="35"/>
    </row>
    <row r="222" spans="1:16" s="10" customFormat="1" ht="6" customHeight="1" x14ac:dyDescent="0.35">
      <c r="A222" s="14" t="s">
        <v>112</v>
      </c>
      <c r="B222" s="14"/>
      <c r="C222" s="14"/>
      <c r="D222" s="14"/>
      <c r="E222" s="14"/>
      <c r="F222" s="14"/>
      <c r="G222" s="14"/>
      <c r="H222" s="14"/>
      <c r="I222" s="14"/>
      <c r="J222" s="14"/>
      <c r="K222" s="14"/>
      <c r="L222" s="14"/>
      <c r="M222" s="14"/>
      <c r="P222" s="35"/>
    </row>
    <row r="223" spans="1:16" s="10" customFormat="1" x14ac:dyDescent="0.35">
      <c r="A223" s="11" t="s">
        <v>45</v>
      </c>
      <c r="B223" s="11"/>
      <c r="C223" s="11"/>
      <c r="D223" s="11"/>
      <c r="E223" s="11"/>
      <c r="F223" s="11"/>
      <c r="G223" s="11"/>
      <c r="H223" s="11"/>
      <c r="I223" s="11"/>
      <c r="J223" s="11"/>
      <c r="K223" s="11"/>
      <c r="L223" s="11"/>
      <c r="M223" s="11"/>
      <c r="P223" s="35"/>
    </row>
    <row r="224" spans="1:16" s="10" customFormat="1" ht="31.5" customHeight="1" x14ac:dyDescent="0.35">
      <c r="A224" s="64" t="s">
        <v>358</v>
      </c>
      <c r="B224" s="64"/>
      <c r="C224" s="64"/>
      <c r="D224" s="64"/>
      <c r="E224" s="64"/>
      <c r="F224" s="64"/>
      <c r="G224" s="64"/>
      <c r="H224" s="64"/>
      <c r="I224" s="64"/>
      <c r="J224" s="64"/>
      <c r="K224" s="64"/>
      <c r="L224" s="64"/>
      <c r="M224" s="64"/>
      <c r="N224" s="65"/>
      <c r="O224" s="65"/>
      <c r="P224" s="35"/>
    </row>
    <row r="225" spans="1:16" s="10" customFormat="1" ht="6" customHeight="1" x14ac:dyDescent="0.35">
      <c r="B225" s="14"/>
      <c r="C225" s="14"/>
      <c r="D225" s="14"/>
      <c r="E225" s="14"/>
      <c r="F225" s="14"/>
      <c r="G225" s="14"/>
      <c r="H225" s="14"/>
      <c r="I225" s="14"/>
      <c r="J225" s="14"/>
      <c r="K225" s="14"/>
      <c r="L225" s="14"/>
      <c r="M225" s="14"/>
      <c r="P225" s="35"/>
    </row>
    <row r="226" spans="1:16" s="10" customFormat="1" ht="18" customHeight="1" x14ac:dyDescent="0.35">
      <c r="B226" s="110" t="s">
        <v>3</v>
      </c>
      <c r="C226" s="110"/>
      <c r="D226" s="110"/>
      <c r="E226" s="110"/>
      <c r="F226" s="110"/>
      <c r="G226" s="110"/>
      <c r="H226" s="110"/>
      <c r="I226" s="110"/>
      <c r="J226" s="110" t="s">
        <v>4</v>
      </c>
      <c r="K226" s="110"/>
      <c r="L226" s="110" t="s">
        <v>113</v>
      </c>
      <c r="M226" s="110"/>
      <c r="P226" s="35"/>
    </row>
    <row r="227" spans="1:16" s="10" customFormat="1" ht="18" customHeight="1" x14ac:dyDescent="0.35">
      <c r="B227" s="79" t="s">
        <v>302</v>
      </c>
      <c r="C227" s="79"/>
      <c r="D227" s="79"/>
      <c r="E227" s="79"/>
      <c r="F227" s="79"/>
      <c r="G227" s="79"/>
      <c r="H227" s="79"/>
      <c r="I227" s="79"/>
      <c r="J227" s="69"/>
      <c r="K227" s="69"/>
      <c r="L227" s="69">
        <v>413670053.39999998</v>
      </c>
      <c r="M227" s="69"/>
      <c r="P227" s="35"/>
    </row>
    <row r="228" spans="1:16" s="10" customFormat="1" ht="26.25" customHeight="1" x14ac:dyDescent="0.35">
      <c r="B228" s="79" t="s">
        <v>303</v>
      </c>
      <c r="C228" s="79"/>
      <c r="D228" s="79"/>
      <c r="E228" s="79"/>
      <c r="F228" s="79"/>
      <c r="G228" s="79"/>
      <c r="H228" s="79"/>
      <c r="I228" s="79"/>
      <c r="J228" s="69">
        <v>-24677852.850000001</v>
      </c>
      <c r="K228" s="69"/>
      <c r="L228" s="69">
        <f>+L227+J228</f>
        <v>388992200.54999995</v>
      </c>
      <c r="M228" s="69"/>
      <c r="P228" s="35"/>
    </row>
    <row r="229" spans="1:16" s="10" customFormat="1" ht="24" hidden="1" customHeight="1" x14ac:dyDescent="0.35">
      <c r="B229" s="79" t="s">
        <v>307</v>
      </c>
      <c r="C229" s="79"/>
      <c r="D229" s="79"/>
      <c r="E229" s="79"/>
      <c r="F229" s="79"/>
      <c r="G229" s="79"/>
      <c r="H229" s="79"/>
      <c r="I229" s="79"/>
      <c r="J229" s="69">
        <v>0</v>
      </c>
      <c r="K229" s="69"/>
      <c r="L229" s="69">
        <f>+L228+J229</f>
        <v>388992200.54999995</v>
      </c>
      <c r="M229" s="69"/>
      <c r="P229" s="35"/>
    </row>
    <row r="230" spans="1:16" s="10" customFormat="1" ht="24" hidden="1" customHeight="1" x14ac:dyDescent="0.35">
      <c r="B230" s="79" t="s">
        <v>308</v>
      </c>
      <c r="C230" s="79"/>
      <c r="D230" s="79"/>
      <c r="E230" s="79"/>
      <c r="F230" s="79"/>
      <c r="G230" s="79"/>
      <c r="H230" s="79"/>
      <c r="I230" s="79"/>
      <c r="J230" s="69">
        <v>0</v>
      </c>
      <c r="K230" s="69"/>
      <c r="L230" s="69">
        <f>+L229+J230</f>
        <v>388992200.54999995</v>
      </c>
      <c r="M230" s="69"/>
      <c r="P230" s="35"/>
    </row>
    <row r="231" spans="1:16" s="10" customFormat="1" ht="18" customHeight="1" x14ac:dyDescent="0.35">
      <c r="B231" s="79" t="s">
        <v>309</v>
      </c>
      <c r="C231" s="79"/>
      <c r="D231" s="79"/>
      <c r="E231" s="79"/>
      <c r="F231" s="79"/>
      <c r="G231" s="79"/>
      <c r="H231" s="79"/>
      <c r="I231" s="79"/>
      <c r="J231" s="69">
        <v>-83402.039999999994</v>
      </c>
      <c r="K231" s="69"/>
      <c r="L231" s="69">
        <f>+L230+J231</f>
        <v>388908798.50999993</v>
      </c>
      <c r="M231" s="69"/>
      <c r="P231" s="35"/>
    </row>
    <row r="232" spans="1:16" s="10" customFormat="1" ht="18" customHeight="1" x14ac:dyDescent="0.35">
      <c r="B232" s="79" t="s">
        <v>447</v>
      </c>
      <c r="C232" s="79"/>
      <c r="D232" s="79"/>
      <c r="E232" s="79"/>
      <c r="F232" s="79"/>
      <c r="G232" s="79"/>
      <c r="H232" s="79"/>
      <c r="I232" s="79"/>
      <c r="J232" s="69">
        <v>288006415.42000002</v>
      </c>
      <c r="K232" s="69"/>
      <c r="L232" s="69">
        <f>+L231+J232</f>
        <v>676915213.92999995</v>
      </c>
      <c r="M232" s="69"/>
      <c r="P232" s="35"/>
    </row>
    <row r="233" spans="1:16" s="10" customFormat="1" ht="18" customHeight="1" x14ac:dyDescent="0.35">
      <c r="B233" s="56" t="s">
        <v>357</v>
      </c>
      <c r="C233" s="56"/>
      <c r="D233" s="56"/>
      <c r="E233" s="56"/>
      <c r="F233" s="56"/>
      <c r="G233" s="56"/>
      <c r="H233" s="56"/>
      <c r="I233" s="56"/>
      <c r="J233" s="130">
        <f>SUM(J228:K232)</f>
        <v>263245160.53000003</v>
      </c>
      <c r="K233" s="130"/>
      <c r="L233" s="130">
        <f>+L227+J233</f>
        <v>676915213.93000007</v>
      </c>
      <c r="M233" s="130"/>
      <c r="P233" s="35"/>
    </row>
    <row r="234" spans="1:16" s="10" customFormat="1" ht="6" customHeight="1" x14ac:dyDescent="0.35">
      <c r="A234" s="14"/>
      <c r="B234" s="14"/>
      <c r="C234" s="14"/>
      <c r="D234" s="14"/>
      <c r="E234" s="14"/>
      <c r="F234" s="14"/>
      <c r="G234" s="14"/>
      <c r="H234" s="14"/>
      <c r="I234" s="14"/>
      <c r="J234" s="14"/>
      <c r="K234" s="14"/>
      <c r="L234" s="14"/>
      <c r="M234" s="14"/>
      <c r="P234" s="35"/>
    </row>
    <row r="235" spans="1:16" s="10" customFormat="1" ht="24" customHeight="1" x14ac:dyDescent="0.35">
      <c r="B235" s="73" t="s">
        <v>3</v>
      </c>
      <c r="C235" s="74"/>
      <c r="D235" s="74"/>
      <c r="E235" s="75"/>
      <c r="F235" s="110" t="s">
        <v>4</v>
      </c>
      <c r="G235" s="110"/>
      <c r="H235" s="73" t="s">
        <v>114</v>
      </c>
      <c r="I235" s="74"/>
      <c r="J235" s="75"/>
      <c r="K235" s="14"/>
      <c r="L235" s="14"/>
      <c r="M235" s="14"/>
      <c r="P235" s="35"/>
    </row>
    <row r="236" spans="1:16" s="10" customFormat="1" ht="29.25" customHeight="1" x14ac:dyDescent="0.35">
      <c r="B236" s="66" t="s">
        <v>299</v>
      </c>
      <c r="C236" s="67"/>
      <c r="D236" s="67"/>
      <c r="E236" s="68"/>
      <c r="F236" s="69">
        <v>263245160.53</v>
      </c>
      <c r="G236" s="69"/>
      <c r="H236" s="66" t="s">
        <v>115</v>
      </c>
      <c r="I236" s="67"/>
      <c r="J236" s="68"/>
      <c r="K236" s="14"/>
      <c r="L236" s="14"/>
      <c r="M236" s="14"/>
      <c r="P236" s="35"/>
    </row>
    <row r="237" spans="1:16" s="10" customFormat="1" ht="6" customHeight="1" x14ac:dyDescent="0.35">
      <c r="A237" s="11"/>
      <c r="B237" s="11"/>
      <c r="C237" s="11"/>
      <c r="D237" s="11"/>
      <c r="E237" s="11"/>
      <c r="F237" s="11"/>
      <c r="G237" s="11"/>
      <c r="H237" s="11"/>
      <c r="I237" s="11"/>
      <c r="J237" s="11"/>
      <c r="K237" s="14"/>
      <c r="L237" s="14"/>
      <c r="M237" s="14"/>
      <c r="P237" s="35"/>
    </row>
    <row r="238" spans="1:16" s="10" customFormat="1" x14ac:dyDescent="0.35">
      <c r="A238" s="11" t="s">
        <v>50</v>
      </c>
      <c r="B238" s="11"/>
      <c r="C238" s="11"/>
      <c r="D238" s="11"/>
      <c r="E238" s="11"/>
      <c r="F238" s="11"/>
      <c r="G238" s="11"/>
      <c r="H238" s="11"/>
      <c r="I238" s="11"/>
      <c r="J238" s="11"/>
      <c r="K238" s="11"/>
      <c r="L238" s="11"/>
      <c r="M238" s="11"/>
      <c r="P238" s="35"/>
    </row>
    <row r="239" spans="1:16" s="10" customFormat="1" x14ac:dyDescent="0.35">
      <c r="A239" s="64" t="s">
        <v>446</v>
      </c>
      <c r="B239" s="64"/>
      <c r="C239" s="64"/>
      <c r="D239" s="64"/>
      <c r="E239" s="64"/>
      <c r="F239" s="64"/>
      <c r="G239" s="64"/>
      <c r="H239" s="64"/>
      <c r="I239" s="64"/>
      <c r="J239" s="64"/>
      <c r="K239" s="64"/>
      <c r="L239" s="64"/>
      <c r="M239" s="64"/>
      <c r="N239" s="65"/>
      <c r="O239" s="65"/>
      <c r="P239" s="35"/>
    </row>
    <row r="240" spans="1:16" s="10" customFormat="1" ht="6" customHeight="1" x14ac:dyDescent="0.35">
      <c r="A240" s="18"/>
      <c r="B240" s="18"/>
      <c r="C240" s="18"/>
      <c r="D240" s="18"/>
      <c r="E240" s="18"/>
      <c r="F240" s="18"/>
      <c r="G240" s="18"/>
      <c r="H240" s="18"/>
      <c r="I240" s="18"/>
      <c r="J240" s="18"/>
      <c r="K240" s="18"/>
      <c r="L240" s="18"/>
      <c r="M240" s="18"/>
      <c r="P240" s="35"/>
    </row>
    <row r="241" spans="1:16" s="10" customFormat="1" x14ac:dyDescent="0.35">
      <c r="A241" s="13" t="s">
        <v>130</v>
      </c>
      <c r="B241" s="13"/>
      <c r="C241" s="13"/>
      <c r="D241" s="13"/>
      <c r="E241" s="13"/>
      <c r="F241" s="13"/>
      <c r="G241" s="13"/>
      <c r="H241" s="13"/>
      <c r="I241" s="13"/>
      <c r="J241" s="13"/>
      <c r="K241" s="13"/>
      <c r="L241" s="13"/>
      <c r="M241" s="13"/>
      <c r="P241" s="35"/>
    </row>
    <row r="242" spans="1:16" s="10" customFormat="1" ht="6" customHeight="1" x14ac:dyDescent="0.35">
      <c r="A242" s="11"/>
      <c r="B242" s="11"/>
      <c r="C242" s="11"/>
      <c r="D242" s="11"/>
      <c r="E242" s="11"/>
      <c r="F242" s="11"/>
      <c r="G242" s="11"/>
      <c r="H242" s="11"/>
      <c r="I242" s="11"/>
      <c r="J242" s="11"/>
      <c r="K242" s="11"/>
      <c r="L242" s="11"/>
      <c r="M242" s="11"/>
      <c r="P242" s="35"/>
    </row>
    <row r="243" spans="1:16" s="10" customFormat="1" x14ac:dyDescent="0.35">
      <c r="A243" s="11" t="s">
        <v>131</v>
      </c>
      <c r="B243" s="11"/>
      <c r="C243" s="11"/>
      <c r="D243" s="11"/>
      <c r="E243" s="11"/>
      <c r="F243" s="11"/>
      <c r="G243" s="11"/>
      <c r="H243" s="11"/>
      <c r="I243" s="11"/>
      <c r="J243" s="11"/>
      <c r="K243" s="11"/>
      <c r="L243" s="11"/>
      <c r="M243" s="11"/>
      <c r="P243" s="35"/>
    </row>
    <row r="244" spans="1:16" s="10" customFormat="1" ht="6" customHeight="1" x14ac:dyDescent="0.35">
      <c r="A244" s="11"/>
      <c r="B244" s="11"/>
      <c r="C244" s="11"/>
      <c r="D244" s="11"/>
      <c r="E244" s="11"/>
      <c r="F244" s="11"/>
      <c r="G244" s="11"/>
      <c r="H244" s="11"/>
      <c r="I244" s="11"/>
      <c r="J244" s="11"/>
      <c r="K244" s="11"/>
      <c r="L244" s="11"/>
      <c r="M244" s="11"/>
      <c r="P244" s="35"/>
    </row>
    <row r="245" spans="1:16" s="10" customFormat="1" x14ac:dyDescent="0.35">
      <c r="A245" s="11" t="s">
        <v>110</v>
      </c>
      <c r="B245" s="11"/>
      <c r="C245" s="11"/>
      <c r="D245" s="11"/>
      <c r="E245" s="11"/>
      <c r="F245" s="11"/>
      <c r="G245" s="11"/>
      <c r="H245" s="11"/>
      <c r="I245" s="11"/>
      <c r="J245" s="11"/>
      <c r="K245" s="11"/>
      <c r="L245" s="11"/>
      <c r="M245" s="11"/>
      <c r="P245" s="35"/>
    </row>
    <row r="246" spans="1:16" s="16" customFormat="1" ht="31.5" customHeight="1" x14ac:dyDescent="0.35">
      <c r="A246" s="64" t="s">
        <v>366</v>
      </c>
      <c r="B246" s="64"/>
      <c r="C246" s="64"/>
      <c r="D246" s="64"/>
      <c r="E246" s="64"/>
      <c r="F246" s="64"/>
      <c r="G246" s="64"/>
      <c r="H246" s="64"/>
      <c r="I246" s="64"/>
      <c r="J246" s="64"/>
      <c r="K246" s="64"/>
      <c r="L246" s="64"/>
      <c r="M246" s="64"/>
      <c r="N246" s="65"/>
      <c r="O246" s="65"/>
      <c r="P246" s="38"/>
    </row>
    <row r="247" spans="1:16" s="10" customFormat="1" ht="6" customHeight="1" x14ac:dyDescent="0.35">
      <c r="A247" s="14"/>
      <c r="B247" s="14"/>
      <c r="C247" s="14"/>
      <c r="D247" s="14"/>
      <c r="E247" s="14"/>
      <c r="F247" s="14"/>
      <c r="G247" s="14"/>
      <c r="H247" s="14"/>
      <c r="I247" s="14"/>
      <c r="J247" s="14"/>
      <c r="K247" s="14"/>
      <c r="L247" s="14"/>
      <c r="M247" s="14"/>
      <c r="P247" s="35"/>
    </row>
    <row r="248" spans="1:16" s="10" customFormat="1" ht="27.75" customHeight="1" x14ac:dyDescent="0.35">
      <c r="B248" s="142" t="s">
        <v>3</v>
      </c>
      <c r="C248" s="143"/>
      <c r="D248" s="146"/>
      <c r="E248" s="73" t="s">
        <v>304</v>
      </c>
      <c r="F248" s="74"/>
      <c r="G248" s="75"/>
      <c r="H248" s="73" t="s">
        <v>367</v>
      </c>
      <c r="I248" s="74"/>
      <c r="J248" s="75"/>
      <c r="K248" s="14"/>
      <c r="L248" s="14"/>
      <c r="M248" s="14"/>
      <c r="P248" s="35"/>
    </row>
    <row r="249" spans="1:16" s="10" customFormat="1" ht="18" customHeight="1" x14ac:dyDescent="0.35">
      <c r="B249" s="80" t="s">
        <v>7</v>
      </c>
      <c r="C249" s="81"/>
      <c r="D249" s="82"/>
      <c r="E249" s="61">
        <v>417473.21</v>
      </c>
      <c r="F249" s="62"/>
      <c r="G249" s="63"/>
      <c r="H249" s="61">
        <f>+G79</f>
        <v>212927.85</v>
      </c>
      <c r="I249" s="62"/>
      <c r="J249" s="63"/>
      <c r="K249" s="14"/>
      <c r="L249" s="14"/>
      <c r="M249" s="14"/>
      <c r="P249" s="35"/>
    </row>
    <row r="250" spans="1:16" s="10" customFormat="1" ht="18" customHeight="1" x14ac:dyDescent="0.35">
      <c r="B250" s="80" t="s">
        <v>10</v>
      </c>
      <c r="C250" s="81"/>
      <c r="D250" s="82"/>
      <c r="E250" s="61">
        <v>22062984.710000001</v>
      </c>
      <c r="F250" s="62"/>
      <c r="G250" s="63"/>
      <c r="H250" s="61">
        <f>+G80</f>
        <v>33385150.02</v>
      </c>
      <c r="I250" s="62"/>
      <c r="J250" s="63"/>
      <c r="K250" s="14"/>
      <c r="L250" s="14"/>
      <c r="M250" s="14"/>
      <c r="P250" s="35"/>
    </row>
    <row r="251" spans="1:16" s="10" customFormat="1" ht="18" customHeight="1" x14ac:dyDescent="0.35">
      <c r="B251" s="80" t="s">
        <v>132</v>
      </c>
      <c r="C251" s="81"/>
      <c r="D251" s="82"/>
      <c r="E251" s="61">
        <v>94400000</v>
      </c>
      <c r="F251" s="62"/>
      <c r="G251" s="63"/>
      <c r="H251" s="61">
        <f>+G81</f>
        <v>348590000</v>
      </c>
      <c r="I251" s="62"/>
      <c r="J251" s="63"/>
      <c r="K251" s="14"/>
      <c r="L251" s="14"/>
      <c r="M251" s="14"/>
      <c r="P251" s="35"/>
    </row>
    <row r="252" spans="1:16" s="10" customFormat="1" ht="23.25" customHeight="1" x14ac:dyDescent="0.35">
      <c r="B252" s="57" t="s">
        <v>261</v>
      </c>
      <c r="C252" s="94"/>
      <c r="D252" s="58"/>
      <c r="E252" s="135">
        <f>SUM(E249:G251)</f>
        <v>116880457.92</v>
      </c>
      <c r="F252" s="136"/>
      <c r="G252" s="137"/>
      <c r="H252" s="135">
        <f>SUM(H249:J251)</f>
        <v>382188077.87</v>
      </c>
      <c r="I252" s="136"/>
      <c r="J252" s="137"/>
      <c r="K252" s="14"/>
      <c r="L252" s="14"/>
      <c r="M252" s="14"/>
      <c r="P252" s="35"/>
    </row>
    <row r="253" spans="1:16" s="10" customFormat="1" x14ac:dyDescent="0.35">
      <c r="A253" s="11"/>
      <c r="B253" s="11"/>
      <c r="C253" s="11"/>
      <c r="D253" s="11"/>
      <c r="E253" s="11"/>
      <c r="F253" s="11"/>
      <c r="G253" s="11"/>
      <c r="H253" s="11"/>
      <c r="I253" s="11"/>
      <c r="J253" s="11"/>
      <c r="K253" s="14"/>
      <c r="L253" s="14"/>
      <c r="M253" s="14"/>
      <c r="P253" s="35"/>
    </row>
    <row r="254" spans="1:16" s="10" customFormat="1" x14ac:dyDescent="0.35">
      <c r="A254" s="11" t="s">
        <v>133</v>
      </c>
      <c r="B254" s="11"/>
      <c r="C254" s="11"/>
      <c r="D254" s="11"/>
      <c r="E254" s="11"/>
      <c r="F254" s="11"/>
      <c r="G254" s="11"/>
      <c r="H254" s="11"/>
      <c r="I254" s="11"/>
      <c r="J254" s="11"/>
      <c r="K254" s="11"/>
      <c r="L254" s="11"/>
      <c r="M254" s="11"/>
      <c r="P254" s="35"/>
    </row>
    <row r="255" spans="1:16" s="10" customFormat="1" x14ac:dyDescent="0.35">
      <c r="A255" s="64" t="s">
        <v>368</v>
      </c>
      <c r="B255" s="64"/>
      <c r="C255" s="64"/>
      <c r="D255" s="64"/>
      <c r="E255" s="64"/>
      <c r="F255" s="64"/>
      <c r="G255" s="64"/>
      <c r="H255" s="64"/>
      <c r="I255" s="64"/>
      <c r="J255" s="64"/>
      <c r="K255" s="64"/>
      <c r="L255" s="64"/>
      <c r="M255" s="64"/>
      <c r="N255" s="65"/>
      <c r="O255" s="65"/>
      <c r="P255" s="35"/>
    </row>
    <row r="256" spans="1:16" s="10" customFormat="1" ht="6" customHeight="1" x14ac:dyDescent="0.35">
      <c r="A256" s="14"/>
      <c r="B256" s="14"/>
      <c r="C256" s="14"/>
      <c r="D256" s="14"/>
      <c r="E256" s="14"/>
      <c r="F256" s="14"/>
      <c r="G256" s="14"/>
      <c r="H256" s="14"/>
      <c r="I256" s="14"/>
      <c r="J256" s="14"/>
      <c r="K256" s="14"/>
      <c r="L256" s="14"/>
      <c r="M256" s="14"/>
      <c r="P256" s="35"/>
    </row>
    <row r="257" spans="1:18" s="10" customFormat="1" ht="24" customHeight="1" x14ac:dyDescent="0.35">
      <c r="B257" s="110" t="s">
        <v>3</v>
      </c>
      <c r="C257" s="110"/>
      <c r="D257" s="110"/>
      <c r="E257" s="110"/>
      <c r="F257" s="110" t="s">
        <v>134</v>
      </c>
      <c r="G257" s="110"/>
      <c r="H257" s="110"/>
      <c r="I257" s="14"/>
      <c r="J257" s="14"/>
      <c r="K257" s="14"/>
      <c r="L257" s="14"/>
      <c r="M257" s="14"/>
      <c r="P257" s="35"/>
    </row>
    <row r="258" spans="1:18" s="10" customFormat="1" ht="18" customHeight="1" x14ac:dyDescent="0.35">
      <c r="B258" s="79" t="s">
        <v>135</v>
      </c>
      <c r="C258" s="79"/>
      <c r="D258" s="79"/>
      <c r="E258" s="79"/>
      <c r="F258" s="69">
        <v>52724108.009999998</v>
      </c>
      <c r="G258" s="69"/>
      <c r="H258" s="69"/>
      <c r="I258" s="14"/>
      <c r="J258" s="14"/>
      <c r="K258" s="14"/>
      <c r="L258" s="14"/>
      <c r="M258" s="14"/>
      <c r="P258" s="35"/>
    </row>
    <row r="259" spans="1:18" s="10" customFormat="1" ht="18" customHeight="1" x14ac:dyDescent="0.35">
      <c r="B259" s="79" t="s">
        <v>67</v>
      </c>
      <c r="C259" s="79"/>
      <c r="D259" s="79"/>
      <c r="E259" s="79"/>
      <c r="F259" s="69">
        <v>15915922.529999999</v>
      </c>
      <c r="G259" s="69"/>
      <c r="H259" s="69"/>
      <c r="I259" s="14"/>
      <c r="J259" s="14"/>
      <c r="K259" s="14"/>
      <c r="L259" s="14"/>
      <c r="M259" s="14"/>
      <c r="P259" s="35"/>
    </row>
    <row r="260" spans="1:18" s="10" customFormat="1" ht="18" customHeight="1" x14ac:dyDescent="0.35">
      <c r="B260" s="79" t="s">
        <v>136</v>
      </c>
      <c r="C260" s="79"/>
      <c r="D260" s="79"/>
      <c r="E260" s="79"/>
      <c r="F260" s="69">
        <v>167371.76</v>
      </c>
      <c r="G260" s="69"/>
      <c r="H260" s="69"/>
      <c r="I260" s="14"/>
      <c r="J260" s="14"/>
      <c r="K260" s="14"/>
      <c r="L260" s="14"/>
      <c r="M260" s="14"/>
      <c r="P260" s="35"/>
    </row>
    <row r="261" spans="1:18" s="10" customFormat="1" ht="18" customHeight="1" x14ac:dyDescent="0.35">
      <c r="B261" s="79" t="s">
        <v>317</v>
      </c>
      <c r="C261" s="79"/>
      <c r="D261" s="79"/>
      <c r="E261" s="79"/>
      <c r="F261" s="69">
        <v>60576371.109999999</v>
      </c>
      <c r="G261" s="69"/>
      <c r="H261" s="69"/>
      <c r="I261" s="14"/>
      <c r="J261" s="14"/>
      <c r="K261" s="14"/>
      <c r="L261" s="14"/>
      <c r="M261" s="14"/>
      <c r="P261" s="35"/>
    </row>
    <row r="262" spans="1:18" s="10" customFormat="1" ht="18" customHeight="1" x14ac:dyDescent="0.35">
      <c r="B262" s="79" t="s">
        <v>137</v>
      </c>
      <c r="C262" s="79"/>
      <c r="D262" s="79"/>
      <c r="E262" s="79"/>
      <c r="F262" s="69">
        <v>9088748.9199999999</v>
      </c>
      <c r="G262" s="69"/>
      <c r="H262" s="69"/>
      <c r="I262" s="14"/>
      <c r="J262" s="14"/>
      <c r="K262" s="14"/>
      <c r="L262" s="14"/>
      <c r="M262" s="14"/>
      <c r="P262" s="35"/>
    </row>
    <row r="263" spans="1:18" s="10" customFormat="1" ht="24" customHeight="1" x14ac:dyDescent="0.35">
      <c r="B263" s="79" t="s">
        <v>369</v>
      </c>
      <c r="C263" s="79"/>
      <c r="D263" s="79"/>
      <c r="E263" s="79"/>
      <c r="F263" s="69">
        <v>9505310.8300000001</v>
      </c>
      <c r="G263" s="69"/>
      <c r="H263" s="69"/>
      <c r="I263" s="14"/>
      <c r="J263" s="14"/>
      <c r="K263" s="14"/>
      <c r="L263" s="14"/>
      <c r="M263" s="14"/>
      <c r="P263" s="35"/>
    </row>
    <row r="264" spans="1:18" s="10" customFormat="1" ht="24" hidden="1" customHeight="1" x14ac:dyDescent="0.35">
      <c r="B264" s="79" t="s">
        <v>138</v>
      </c>
      <c r="C264" s="79"/>
      <c r="D264" s="79"/>
      <c r="E264" s="79"/>
      <c r="F264" s="69">
        <v>0</v>
      </c>
      <c r="G264" s="69"/>
      <c r="H264" s="69"/>
      <c r="I264" s="14"/>
      <c r="J264" s="14"/>
      <c r="K264" s="14"/>
      <c r="L264" s="14"/>
      <c r="M264" s="14"/>
      <c r="P264" s="35"/>
    </row>
    <row r="265" spans="1:18" s="10" customFormat="1" ht="31.5" customHeight="1" x14ac:dyDescent="0.35">
      <c r="B265" s="56" t="s">
        <v>262</v>
      </c>
      <c r="C265" s="56"/>
      <c r="D265" s="56"/>
      <c r="E265" s="56"/>
      <c r="F265" s="130">
        <f>SUM(F258:H264)</f>
        <v>147977833.16</v>
      </c>
      <c r="G265" s="130"/>
      <c r="H265" s="130"/>
      <c r="I265" s="14"/>
      <c r="J265" s="33"/>
      <c r="K265" s="33"/>
      <c r="L265" s="33"/>
      <c r="M265" s="14"/>
      <c r="P265" s="35"/>
    </row>
    <row r="266" spans="1:18" s="10" customFormat="1" ht="6" customHeight="1" x14ac:dyDescent="0.35">
      <c r="A266" s="11"/>
      <c r="B266" s="11"/>
      <c r="C266" s="11"/>
      <c r="D266" s="11"/>
      <c r="E266" s="11"/>
      <c r="F266" s="11"/>
      <c r="G266" s="11"/>
      <c r="H266" s="11"/>
      <c r="I266" s="11"/>
      <c r="J266" s="11"/>
      <c r="K266" s="11"/>
      <c r="L266" s="11"/>
      <c r="M266" s="11"/>
      <c r="P266" s="35"/>
    </row>
    <row r="267" spans="1:18" s="43" customFormat="1" ht="15" customHeight="1" x14ac:dyDescent="0.35">
      <c r="A267" s="70" t="s">
        <v>494</v>
      </c>
      <c r="B267" s="70"/>
      <c r="C267" s="70"/>
      <c r="D267" s="70"/>
      <c r="E267" s="70"/>
      <c r="F267" s="70"/>
      <c r="G267" s="70"/>
      <c r="H267" s="70"/>
      <c r="I267" s="70"/>
      <c r="J267" s="70"/>
      <c r="K267" s="70"/>
      <c r="L267" s="70"/>
      <c r="M267" s="70"/>
      <c r="N267" s="70"/>
      <c r="O267" s="70"/>
      <c r="P267" s="46"/>
    </row>
    <row r="268" spans="1:18" s="10" customFormat="1" ht="15.75" customHeight="1" x14ac:dyDescent="0.35">
      <c r="A268" s="141" t="s">
        <v>472</v>
      </c>
      <c r="B268" s="141"/>
      <c r="C268" s="141"/>
      <c r="D268" s="141"/>
      <c r="E268" s="141"/>
      <c r="F268" s="141"/>
      <c r="G268" s="141"/>
      <c r="H268" s="141"/>
      <c r="I268" s="141"/>
      <c r="J268" s="141"/>
      <c r="K268" s="141"/>
      <c r="L268" s="141"/>
      <c r="M268" s="141"/>
      <c r="N268" s="141"/>
      <c r="O268" s="141"/>
      <c r="P268" s="35"/>
      <c r="Q268" s="52"/>
      <c r="R268" s="35"/>
    </row>
    <row r="269" spans="1:18" s="10" customFormat="1" ht="30" customHeight="1" x14ac:dyDescent="0.35">
      <c r="A269" s="141" t="s">
        <v>473</v>
      </c>
      <c r="B269" s="141"/>
      <c r="C269" s="141"/>
      <c r="D269" s="141"/>
      <c r="E269" s="141"/>
      <c r="F269" s="141"/>
      <c r="G269" s="141"/>
      <c r="H269" s="141"/>
      <c r="I269" s="141"/>
      <c r="J269" s="141"/>
      <c r="K269" s="141"/>
      <c r="L269" s="141"/>
      <c r="M269" s="141"/>
      <c r="N269" s="141"/>
      <c r="O269" s="141"/>
      <c r="P269" s="35"/>
      <c r="Q269" s="53"/>
      <c r="R269" s="35"/>
    </row>
    <row r="270" spans="1:18" s="10" customFormat="1" ht="15.75" customHeight="1" x14ac:dyDescent="0.35">
      <c r="A270" s="141" t="s">
        <v>474</v>
      </c>
      <c r="B270" s="141"/>
      <c r="C270" s="141"/>
      <c r="D270" s="141"/>
      <c r="E270" s="141"/>
      <c r="F270" s="141"/>
      <c r="G270" s="141"/>
      <c r="H270" s="141"/>
      <c r="I270" s="141"/>
      <c r="J270" s="141"/>
      <c r="K270" s="141"/>
      <c r="L270" s="141"/>
      <c r="M270" s="141"/>
      <c r="N270" s="141"/>
      <c r="O270" s="141"/>
      <c r="P270" s="35"/>
      <c r="Q270" s="35"/>
      <c r="R270" s="35"/>
    </row>
    <row r="271" spans="1:18" s="10" customFormat="1" ht="15.75" customHeight="1" x14ac:dyDescent="0.35">
      <c r="A271" s="141" t="s">
        <v>422</v>
      </c>
      <c r="B271" s="141"/>
      <c r="C271" s="141"/>
      <c r="D271" s="141"/>
      <c r="E271" s="141"/>
      <c r="F271" s="141"/>
      <c r="G271" s="141"/>
      <c r="H271" s="141"/>
      <c r="I271" s="141"/>
      <c r="J271" s="141"/>
      <c r="K271" s="141"/>
      <c r="L271" s="141"/>
      <c r="M271" s="141"/>
      <c r="N271" s="141"/>
      <c r="O271" s="141"/>
      <c r="P271" s="35"/>
      <c r="Q271" s="35"/>
      <c r="R271" s="35"/>
    </row>
    <row r="272" spans="1:18" s="10" customFormat="1" ht="30" customHeight="1" x14ac:dyDescent="0.35">
      <c r="A272" s="141" t="s">
        <v>475</v>
      </c>
      <c r="B272" s="141"/>
      <c r="C272" s="141"/>
      <c r="D272" s="141"/>
      <c r="E272" s="141"/>
      <c r="F272" s="141"/>
      <c r="G272" s="141"/>
      <c r="H272" s="141"/>
      <c r="I272" s="141"/>
      <c r="J272" s="141"/>
      <c r="K272" s="141"/>
      <c r="L272" s="141"/>
      <c r="M272" s="141"/>
      <c r="N272" s="141"/>
      <c r="O272" s="141"/>
      <c r="P272" s="35"/>
      <c r="Q272" s="52"/>
      <c r="R272" s="35"/>
    </row>
    <row r="273" spans="1:18" s="10" customFormat="1" ht="30" customHeight="1" x14ac:dyDescent="0.35">
      <c r="A273" s="141" t="s">
        <v>476</v>
      </c>
      <c r="B273" s="141"/>
      <c r="C273" s="141"/>
      <c r="D273" s="141"/>
      <c r="E273" s="141"/>
      <c r="F273" s="141"/>
      <c r="G273" s="141"/>
      <c r="H273" s="141"/>
      <c r="I273" s="141"/>
      <c r="J273" s="141"/>
      <c r="K273" s="141"/>
      <c r="L273" s="141"/>
      <c r="M273" s="141"/>
      <c r="N273" s="141"/>
      <c r="O273" s="141"/>
      <c r="P273" s="35"/>
      <c r="Q273" s="52"/>
      <c r="R273" s="35"/>
    </row>
    <row r="274" spans="1:18" s="10" customFormat="1" ht="30" customHeight="1" x14ac:dyDescent="0.35">
      <c r="A274" s="141" t="s">
        <v>477</v>
      </c>
      <c r="B274" s="141"/>
      <c r="C274" s="141"/>
      <c r="D274" s="141"/>
      <c r="E274" s="141"/>
      <c r="F274" s="141"/>
      <c r="G274" s="141"/>
      <c r="H274" s="141"/>
      <c r="I274" s="141"/>
      <c r="J274" s="141"/>
      <c r="K274" s="141"/>
      <c r="L274" s="141"/>
      <c r="M274" s="141"/>
      <c r="N274" s="141"/>
      <c r="O274" s="141"/>
      <c r="P274" s="35"/>
      <c r="Q274" s="53"/>
      <c r="R274" s="35"/>
    </row>
    <row r="275" spans="1:18" s="10" customFormat="1" ht="15.75" customHeight="1" x14ac:dyDescent="0.35">
      <c r="A275" s="141" t="s">
        <v>478</v>
      </c>
      <c r="B275" s="141"/>
      <c r="C275" s="141"/>
      <c r="D275" s="141"/>
      <c r="E275" s="141"/>
      <c r="F275" s="141"/>
      <c r="G275" s="141"/>
      <c r="H275" s="141"/>
      <c r="I275" s="141"/>
      <c r="J275" s="141"/>
      <c r="K275" s="141"/>
      <c r="L275" s="141"/>
      <c r="M275" s="141"/>
      <c r="N275" s="141"/>
      <c r="O275" s="141"/>
      <c r="P275" s="35"/>
      <c r="Q275" s="35"/>
      <c r="R275" s="35"/>
    </row>
    <row r="276" spans="1:18" s="10" customFormat="1" ht="15.75" customHeight="1" x14ac:dyDescent="0.35">
      <c r="A276" s="141" t="s">
        <v>433</v>
      </c>
      <c r="B276" s="141"/>
      <c r="C276" s="141"/>
      <c r="D276" s="141"/>
      <c r="E276" s="141"/>
      <c r="F276" s="141"/>
      <c r="G276" s="141"/>
      <c r="H276" s="141"/>
      <c r="I276" s="141"/>
      <c r="J276" s="141"/>
      <c r="K276" s="141"/>
      <c r="L276" s="141"/>
      <c r="M276" s="141"/>
      <c r="N276" s="141"/>
      <c r="O276" s="141"/>
      <c r="P276" s="35"/>
      <c r="Q276" s="35"/>
      <c r="R276" s="35"/>
    </row>
    <row r="277" spans="1:18" s="10" customFormat="1" ht="15.75" customHeight="1" x14ac:dyDescent="0.35">
      <c r="A277" s="141" t="s">
        <v>434</v>
      </c>
      <c r="B277" s="141"/>
      <c r="C277" s="141"/>
      <c r="D277" s="141"/>
      <c r="E277" s="141"/>
      <c r="F277" s="141"/>
      <c r="G277" s="141"/>
      <c r="H277" s="141"/>
      <c r="I277" s="141"/>
      <c r="J277" s="141"/>
      <c r="K277" s="141"/>
      <c r="L277" s="141"/>
      <c r="M277" s="141"/>
      <c r="N277" s="141"/>
      <c r="O277" s="141"/>
      <c r="P277" s="35"/>
      <c r="Q277" s="35"/>
      <c r="R277" s="35"/>
    </row>
    <row r="278" spans="1:18" s="10" customFormat="1" ht="19.5" customHeight="1" x14ac:dyDescent="0.35">
      <c r="A278" s="141" t="s">
        <v>479</v>
      </c>
      <c r="B278" s="141"/>
      <c r="C278" s="141"/>
      <c r="D278" s="141"/>
      <c r="E278" s="141"/>
      <c r="F278" s="141"/>
      <c r="G278" s="141"/>
      <c r="H278" s="141"/>
      <c r="I278" s="141"/>
      <c r="J278" s="141"/>
      <c r="K278" s="141"/>
      <c r="L278" s="141"/>
      <c r="M278" s="141"/>
      <c r="N278" s="141"/>
      <c r="O278" s="141"/>
      <c r="P278" s="35"/>
      <c r="Q278" s="35"/>
      <c r="R278" s="35"/>
    </row>
    <row r="279" spans="1:18" s="10" customFormat="1" ht="30" customHeight="1" x14ac:dyDescent="0.35">
      <c r="A279" s="141" t="s">
        <v>480</v>
      </c>
      <c r="B279" s="141"/>
      <c r="C279" s="141"/>
      <c r="D279" s="141"/>
      <c r="E279" s="141"/>
      <c r="F279" s="141"/>
      <c r="G279" s="141"/>
      <c r="H279" s="141"/>
      <c r="I279" s="141"/>
      <c r="J279" s="141"/>
      <c r="K279" s="141"/>
      <c r="L279" s="141"/>
      <c r="M279" s="141"/>
      <c r="N279" s="141"/>
      <c r="O279" s="141"/>
      <c r="P279" s="46"/>
      <c r="Q279" s="54"/>
      <c r="R279" s="35"/>
    </row>
    <row r="280" spans="1:18" s="10" customFormat="1" ht="30" customHeight="1" x14ac:dyDescent="0.35">
      <c r="A280" s="141" t="s">
        <v>481</v>
      </c>
      <c r="B280" s="141"/>
      <c r="C280" s="141"/>
      <c r="D280" s="141"/>
      <c r="E280" s="141"/>
      <c r="F280" s="141"/>
      <c r="G280" s="141"/>
      <c r="H280" s="141"/>
      <c r="I280" s="141"/>
      <c r="J280" s="141"/>
      <c r="K280" s="141"/>
      <c r="L280" s="141"/>
      <c r="M280" s="141"/>
      <c r="N280" s="141"/>
      <c r="O280" s="141"/>
      <c r="P280" s="35"/>
      <c r="Q280" s="35"/>
      <c r="R280" s="35"/>
    </row>
    <row r="281" spans="1:18" s="10" customFormat="1" ht="30" customHeight="1" x14ac:dyDescent="0.35">
      <c r="A281" s="141" t="s">
        <v>482</v>
      </c>
      <c r="B281" s="141"/>
      <c r="C281" s="141"/>
      <c r="D281" s="141"/>
      <c r="E281" s="141"/>
      <c r="F281" s="141"/>
      <c r="G281" s="141"/>
      <c r="H281" s="141"/>
      <c r="I281" s="141"/>
      <c r="J281" s="141"/>
      <c r="K281" s="141"/>
      <c r="L281" s="141"/>
      <c r="M281" s="141"/>
      <c r="N281" s="141"/>
      <c r="O281" s="141"/>
      <c r="P281" s="35"/>
      <c r="Q281" s="52"/>
      <c r="R281" s="35"/>
    </row>
    <row r="282" spans="1:18" s="10" customFormat="1" ht="15" customHeight="1" x14ac:dyDescent="0.35">
      <c r="A282" s="141" t="s">
        <v>483</v>
      </c>
      <c r="B282" s="141"/>
      <c r="C282" s="141"/>
      <c r="D282" s="141"/>
      <c r="E282" s="141"/>
      <c r="F282" s="141"/>
      <c r="G282" s="141"/>
      <c r="H282" s="141"/>
      <c r="I282" s="141"/>
      <c r="J282" s="141"/>
      <c r="K282" s="141"/>
      <c r="L282" s="141"/>
      <c r="M282" s="141"/>
      <c r="N282" s="141"/>
      <c r="O282" s="141"/>
      <c r="P282" s="35"/>
      <c r="Q282" s="52"/>
      <c r="R282" s="35"/>
    </row>
    <row r="283" spans="1:18" s="10" customFormat="1" ht="15" customHeight="1" x14ac:dyDescent="0.35">
      <c r="A283" s="141" t="s">
        <v>432</v>
      </c>
      <c r="B283" s="141"/>
      <c r="C283" s="141"/>
      <c r="D283" s="141"/>
      <c r="E283" s="141"/>
      <c r="F283" s="141"/>
      <c r="G283" s="141"/>
      <c r="H283" s="141"/>
      <c r="I283" s="141"/>
      <c r="J283" s="141"/>
      <c r="K283" s="141"/>
      <c r="L283" s="141"/>
      <c r="M283" s="141"/>
      <c r="N283" s="141"/>
      <c r="O283" s="141"/>
      <c r="P283" s="35"/>
      <c r="Q283" s="52"/>
      <c r="R283" s="35"/>
    </row>
    <row r="284" spans="1:18" s="10" customFormat="1" ht="15" customHeight="1" x14ac:dyDescent="0.35">
      <c r="A284" s="141" t="s">
        <v>484</v>
      </c>
      <c r="B284" s="141"/>
      <c r="C284" s="141"/>
      <c r="D284" s="141"/>
      <c r="E284" s="141"/>
      <c r="F284" s="141"/>
      <c r="G284" s="141"/>
      <c r="H284" s="141"/>
      <c r="I284" s="141"/>
      <c r="J284" s="141"/>
      <c r="K284" s="141"/>
      <c r="L284" s="141"/>
      <c r="M284" s="141"/>
      <c r="N284" s="141"/>
      <c r="O284" s="141"/>
      <c r="P284" s="35"/>
      <c r="Q284" s="52"/>
      <c r="R284" s="35"/>
    </row>
    <row r="285" spans="1:18" s="10" customFormat="1" ht="15" customHeight="1" x14ac:dyDescent="0.35">
      <c r="A285" s="141" t="s">
        <v>485</v>
      </c>
      <c r="B285" s="141"/>
      <c r="C285" s="141"/>
      <c r="D285" s="141"/>
      <c r="E285" s="141"/>
      <c r="F285" s="141"/>
      <c r="G285" s="141"/>
      <c r="H285" s="141"/>
      <c r="I285" s="141"/>
      <c r="J285" s="141"/>
      <c r="K285" s="141"/>
      <c r="L285" s="141"/>
      <c r="M285" s="141"/>
      <c r="N285" s="141"/>
      <c r="O285" s="141"/>
      <c r="P285" s="35"/>
      <c r="Q285" s="52"/>
      <c r="R285" s="35"/>
    </row>
    <row r="286" spans="1:18" s="10" customFormat="1" ht="30" customHeight="1" x14ac:dyDescent="0.35">
      <c r="A286" s="141" t="s">
        <v>486</v>
      </c>
      <c r="B286" s="141"/>
      <c r="C286" s="141"/>
      <c r="D286" s="141"/>
      <c r="E286" s="141"/>
      <c r="F286" s="141"/>
      <c r="G286" s="141"/>
      <c r="H286" s="141"/>
      <c r="I286" s="141"/>
      <c r="J286" s="141"/>
      <c r="K286" s="141"/>
      <c r="L286" s="141"/>
      <c r="M286" s="141"/>
      <c r="N286" s="141"/>
      <c r="O286" s="141"/>
      <c r="P286" s="35"/>
      <c r="Q286" s="52"/>
      <c r="R286" s="35"/>
    </row>
    <row r="287" spans="1:18" s="10" customFormat="1" ht="30" customHeight="1" x14ac:dyDescent="0.35">
      <c r="A287" s="141" t="s">
        <v>487</v>
      </c>
      <c r="B287" s="141"/>
      <c r="C287" s="141"/>
      <c r="D287" s="141"/>
      <c r="E287" s="141"/>
      <c r="F287" s="141"/>
      <c r="G287" s="141"/>
      <c r="H287" s="141"/>
      <c r="I287" s="141"/>
      <c r="J287" s="141"/>
      <c r="K287" s="141"/>
      <c r="L287" s="141"/>
      <c r="M287" s="141"/>
      <c r="N287" s="141"/>
      <c r="O287" s="141"/>
      <c r="P287" s="35"/>
      <c r="Q287" s="52"/>
      <c r="R287" s="35"/>
    </row>
    <row r="288" spans="1:18" s="10" customFormat="1" ht="15" customHeight="1" x14ac:dyDescent="0.35">
      <c r="A288" s="141" t="s">
        <v>430</v>
      </c>
      <c r="B288" s="141"/>
      <c r="C288" s="141"/>
      <c r="D288" s="141"/>
      <c r="E288" s="141"/>
      <c r="F288" s="141"/>
      <c r="G288" s="141"/>
      <c r="H288" s="141"/>
      <c r="I288" s="141"/>
      <c r="J288" s="141"/>
      <c r="K288" s="141"/>
      <c r="L288" s="141"/>
      <c r="M288" s="141"/>
      <c r="N288" s="141"/>
      <c r="O288" s="141"/>
      <c r="P288" s="35"/>
      <c r="Q288" s="52"/>
      <c r="R288" s="35"/>
    </row>
    <row r="289" spans="1:18" s="10" customFormat="1" ht="30" customHeight="1" x14ac:dyDescent="0.35">
      <c r="A289" s="141" t="s">
        <v>488</v>
      </c>
      <c r="B289" s="141"/>
      <c r="C289" s="141"/>
      <c r="D289" s="141"/>
      <c r="E289" s="141"/>
      <c r="F289" s="141"/>
      <c r="G289" s="141"/>
      <c r="H289" s="141"/>
      <c r="I289" s="141"/>
      <c r="J289" s="141"/>
      <c r="K289" s="141"/>
      <c r="L289" s="141"/>
      <c r="M289" s="141"/>
      <c r="N289" s="141"/>
      <c r="O289" s="141"/>
      <c r="P289" s="35"/>
      <c r="Q289" s="52"/>
      <c r="R289" s="35"/>
    </row>
    <row r="290" spans="1:18" s="10" customFormat="1" ht="15" customHeight="1" x14ac:dyDescent="0.35">
      <c r="A290" s="141" t="s">
        <v>431</v>
      </c>
      <c r="B290" s="141"/>
      <c r="C290" s="141"/>
      <c r="D290" s="141"/>
      <c r="E290" s="141"/>
      <c r="F290" s="141"/>
      <c r="G290" s="141"/>
      <c r="H290" s="141"/>
      <c r="I290" s="141"/>
      <c r="J290" s="141"/>
      <c r="K290" s="141"/>
      <c r="L290" s="141"/>
      <c r="M290" s="141"/>
      <c r="N290" s="141"/>
      <c r="O290" s="141"/>
      <c r="P290" s="35"/>
      <c r="Q290" s="52"/>
      <c r="R290" s="35"/>
    </row>
    <row r="291" spans="1:18" s="10" customFormat="1" ht="30" customHeight="1" x14ac:dyDescent="0.35">
      <c r="A291" s="141" t="s">
        <v>489</v>
      </c>
      <c r="B291" s="141"/>
      <c r="C291" s="141"/>
      <c r="D291" s="141"/>
      <c r="E291" s="141"/>
      <c r="F291" s="141"/>
      <c r="G291" s="141"/>
      <c r="H291" s="141"/>
      <c r="I291" s="141"/>
      <c r="J291" s="141"/>
      <c r="K291" s="141"/>
      <c r="L291" s="141"/>
      <c r="M291" s="141"/>
      <c r="N291" s="141"/>
      <c r="O291" s="141"/>
      <c r="P291" s="35"/>
      <c r="Q291" s="52"/>
      <c r="R291" s="35"/>
    </row>
    <row r="292" spans="1:18" s="10" customFormat="1" ht="15" customHeight="1" x14ac:dyDescent="0.35">
      <c r="A292" s="141" t="s">
        <v>423</v>
      </c>
      <c r="B292" s="141"/>
      <c r="C292" s="141"/>
      <c r="D292" s="141"/>
      <c r="E292" s="141"/>
      <c r="F292" s="141"/>
      <c r="G292" s="141"/>
      <c r="H292" s="141"/>
      <c r="I292" s="141"/>
      <c r="J292" s="141"/>
      <c r="K292" s="141"/>
      <c r="L292" s="141"/>
      <c r="M292" s="141"/>
      <c r="N292" s="141"/>
      <c r="O292" s="141"/>
      <c r="P292" s="35"/>
      <c r="Q292" s="52"/>
      <c r="R292" s="35"/>
    </row>
    <row r="293" spans="1:18" s="10" customFormat="1" ht="15" customHeight="1" x14ac:dyDescent="0.35">
      <c r="A293" s="141" t="s">
        <v>424</v>
      </c>
      <c r="B293" s="141"/>
      <c r="C293" s="141"/>
      <c r="D293" s="141"/>
      <c r="E293" s="141"/>
      <c r="F293" s="141"/>
      <c r="G293" s="141"/>
      <c r="H293" s="141"/>
      <c r="I293" s="141"/>
      <c r="J293" s="141"/>
      <c r="K293" s="141"/>
      <c r="L293" s="141"/>
      <c r="M293" s="141"/>
      <c r="N293" s="141"/>
      <c r="O293" s="141"/>
      <c r="P293" s="35"/>
      <c r="Q293" s="52"/>
      <c r="R293" s="35"/>
    </row>
    <row r="294" spans="1:18" s="10" customFormat="1" ht="15" customHeight="1" x14ac:dyDescent="0.35">
      <c r="A294" s="141" t="s">
        <v>425</v>
      </c>
      <c r="B294" s="141"/>
      <c r="C294" s="141"/>
      <c r="D294" s="141"/>
      <c r="E294" s="141"/>
      <c r="F294" s="141"/>
      <c r="G294" s="141"/>
      <c r="H294" s="141"/>
      <c r="I294" s="141"/>
      <c r="J294" s="141"/>
      <c r="K294" s="141"/>
      <c r="L294" s="141"/>
      <c r="M294" s="141"/>
      <c r="N294" s="141"/>
      <c r="O294" s="141"/>
      <c r="P294" s="35"/>
      <c r="Q294" s="52"/>
      <c r="R294" s="35"/>
    </row>
    <row r="295" spans="1:18" s="10" customFormat="1" x14ac:dyDescent="0.35">
      <c r="A295" s="141" t="s">
        <v>426</v>
      </c>
      <c r="B295" s="141"/>
      <c r="C295" s="141"/>
      <c r="D295" s="141"/>
      <c r="E295" s="141"/>
      <c r="F295" s="141"/>
      <c r="G295" s="141"/>
      <c r="H295" s="141"/>
      <c r="I295" s="141"/>
      <c r="J295" s="141"/>
      <c r="K295" s="141"/>
      <c r="L295" s="141"/>
      <c r="M295" s="141"/>
      <c r="N295" s="141"/>
      <c r="O295" s="141"/>
      <c r="P295" s="35"/>
      <c r="Q295" s="52"/>
      <c r="R295" s="35"/>
    </row>
    <row r="296" spans="1:18" s="10" customFormat="1" ht="15.75" customHeight="1" x14ac:dyDescent="0.35">
      <c r="A296" s="141" t="s">
        <v>427</v>
      </c>
      <c r="B296" s="141"/>
      <c r="C296" s="141"/>
      <c r="D296" s="141"/>
      <c r="E296" s="141"/>
      <c r="F296" s="141"/>
      <c r="G296" s="141"/>
      <c r="H296" s="141"/>
      <c r="I296" s="141"/>
      <c r="J296" s="141"/>
      <c r="K296" s="141"/>
      <c r="L296" s="141"/>
      <c r="M296" s="141"/>
      <c r="N296" s="141"/>
      <c r="O296" s="141"/>
      <c r="P296" s="35"/>
      <c r="Q296" s="52"/>
      <c r="R296" s="35"/>
    </row>
    <row r="297" spans="1:18" s="10" customFormat="1" ht="15.75" customHeight="1" x14ac:dyDescent="0.35">
      <c r="A297" s="141" t="s">
        <v>428</v>
      </c>
      <c r="B297" s="141"/>
      <c r="C297" s="141"/>
      <c r="D297" s="141"/>
      <c r="E297" s="141"/>
      <c r="F297" s="141"/>
      <c r="G297" s="141"/>
      <c r="H297" s="141"/>
      <c r="I297" s="141"/>
      <c r="J297" s="141"/>
      <c r="K297" s="141"/>
      <c r="L297" s="141"/>
      <c r="M297" s="141"/>
      <c r="N297" s="141"/>
      <c r="O297" s="141"/>
      <c r="P297" s="35"/>
      <c r="Q297" s="52"/>
      <c r="R297" s="35"/>
    </row>
    <row r="298" spans="1:18" s="10" customFormat="1" ht="15.75" customHeight="1" x14ac:dyDescent="0.35">
      <c r="A298" s="141" t="s">
        <v>429</v>
      </c>
      <c r="B298" s="141"/>
      <c r="C298" s="141"/>
      <c r="D298" s="141"/>
      <c r="E298" s="141"/>
      <c r="F298" s="141"/>
      <c r="G298" s="141"/>
      <c r="H298" s="141"/>
      <c r="I298" s="141"/>
      <c r="J298" s="141"/>
      <c r="K298" s="141"/>
      <c r="L298" s="141"/>
      <c r="M298" s="141"/>
      <c r="N298" s="141"/>
      <c r="O298" s="141"/>
      <c r="P298" s="35"/>
      <c r="Q298" s="52"/>
      <c r="R298" s="35"/>
    </row>
    <row r="299" spans="1:18" s="10" customFormat="1" ht="15.75" customHeight="1" x14ac:dyDescent="0.35">
      <c r="A299" s="141" t="s">
        <v>490</v>
      </c>
      <c r="B299" s="141"/>
      <c r="C299" s="141"/>
      <c r="D299" s="141"/>
      <c r="E299" s="141"/>
      <c r="F299" s="141"/>
      <c r="G299" s="141"/>
      <c r="H299" s="141"/>
      <c r="I299" s="141"/>
      <c r="J299" s="141"/>
      <c r="K299" s="141"/>
      <c r="L299" s="141"/>
      <c r="M299" s="141"/>
      <c r="N299" s="141"/>
      <c r="O299" s="141"/>
      <c r="P299" s="35"/>
      <c r="Q299" s="52"/>
      <c r="R299" s="35"/>
    </row>
    <row r="300" spans="1:18" s="10" customFormat="1" ht="30" customHeight="1" x14ac:dyDescent="0.35">
      <c r="A300" s="141" t="s">
        <v>491</v>
      </c>
      <c r="B300" s="141"/>
      <c r="C300" s="141"/>
      <c r="D300" s="141"/>
      <c r="E300" s="141"/>
      <c r="F300" s="141"/>
      <c r="G300" s="141"/>
      <c r="H300" s="141"/>
      <c r="I300" s="141"/>
      <c r="J300" s="141"/>
      <c r="K300" s="141"/>
      <c r="L300" s="141"/>
      <c r="M300" s="141"/>
      <c r="N300" s="141"/>
      <c r="O300" s="141"/>
      <c r="P300" s="35"/>
      <c r="Q300" s="52"/>
      <c r="R300" s="35"/>
    </row>
    <row r="301" spans="1:18" s="10" customFormat="1" ht="30" customHeight="1" x14ac:dyDescent="0.35">
      <c r="A301" s="141" t="s">
        <v>492</v>
      </c>
      <c r="B301" s="141"/>
      <c r="C301" s="141"/>
      <c r="D301" s="141"/>
      <c r="E301" s="141"/>
      <c r="F301" s="141"/>
      <c r="G301" s="141"/>
      <c r="H301" s="141"/>
      <c r="I301" s="141"/>
      <c r="J301" s="141"/>
      <c r="K301" s="141"/>
      <c r="L301" s="141"/>
      <c r="M301" s="141"/>
      <c r="N301" s="141"/>
      <c r="O301" s="141"/>
      <c r="P301" s="35"/>
      <c r="Q301" s="52"/>
      <c r="R301" s="35"/>
    </row>
    <row r="302" spans="1:18" s="10" customFormat="1" ht="45" customHeight="1" x14ac:dyDescent="0.35">
      <c r="A302" s="141" t="s">
        <v>493</v>
      </c>
      <c r="B302" s="141"/>
      <c r="C302" s="141"/>
      <c r="D302" s="141"/>
      <c r="E302" s="141"/>
      <c r="F302" s="141"/>
      <c r="G302" s="141"/>
      <c r="H302" s="141"/>
      <c r="I302" s="141"/>
      <c r="J302" s="141"/>
      <c r="K302" s="141"/>
      <c r="L302" s="141"/>
      <c r="M302" s="141"/>
      <c r="N302" s="141"/>
      <c r="O302" s="141"/>
      <c r="P302" s="35"/>
      <c r="Q302" s="52"/>
      <c r="R302" s="35"/>
    </row>
    <row r="303" spans="1:18" s="10" customFormat="1" ht="30" customHeight="1" x14ac:dyDescent="0.35">
      <c r="A303" s="141" t="s">
        <v>496</v>
      </c>
      <c r="B303" s="141"/>
      <c r="C303" s="141"/>
      <c r="D303" s="141"/>
      <c r="E303" s="141"/>
      <c r="F303" s="141"/>
      <c r="G303" s="141"/>
      <c r="H303" s="141"/>
      <c r="I303" s="141"/>
      <c r="J303" s="141"/>
      <c r="K303" s="141"/>
      <c r="L303" s="141"/>
      <c r="M303" s="141"/>
      <c r="N303" s="141"/>
      <c r="O303" s="141"/>
      <c r="P303" s="35"/>
      <c r="Q303" s="52"/>
      <c r="R303" s="35"/>
    </row>
    <row r="304" spans="1:18" s="10" customFormat="1" x14ac:dyDescent="0.35">
      <c r="A304" s="141" t="s">
        <v>495</v>
      </c>
      <c r="B304" s="141"/>
      <c r="C304" s="141"/>
      <c r="D304" s="141"/>
      <c r="E304" s="141"/>
      <c r="F304" s="141"/>
      <c r="G304" s="141"/>
      <c r="H304" s="141"/>
      <c r="I304" s="141"/>
      <c r="J304" s="141"/>
      <c r="K304" s="141"/>
      <c r="L304" s="141"/>
      <c r="M304" s="141"/>
      <c r="N304" s="141"/>
      <c r="O304" s="141"/>
      <c r="P304" s="35"/>
      <c r="Q304" s="52"/>
      <c r="R304" s="35"/>
    </row>
    <row r="305" spans="1:17" s="10" customFormat="1" x14ac:dyDescent="0.35">
      <c r="A305" s="11"/>
      <c r="B305" s="11"/>
      <c r="C305" s="11"/>
      <c r="D305" s="11"/>
      <c r="E305" s="11"/>
      <c r="F305" s="11"/>
      <c r="G305" s="11"/>
      <c r="H305" s="11"/>
      <c r="I305" s="11"/>
      <c r="J305" s="11"/>
      <c r="K305" s="11"/>
      <c r="L305" s="11"/>
      <c r="M305" s="11"/>
      <c r="P305" s="35"/>
      <c r="Q305" s="52"/>
    </row>
    <row r="306" spans="1:17" s="10" customFormat="1" x14ac:dyDescent="0.35">
      <c r="A306" s="11" t="s">
        <v>264</v>
      </c>
      <c r="B306" s="11"/>
      <c r="C306" s="11"/>
      <c r="D306" s="11"/>
      <c r="E306" s="11"/>
      <c r="F306" s="11"/>
      <c r="G306" s="11"/>
      <c r="H306" s="11"/>
      <c r="I306" s="11"/>
      <c r="J306" s="11"/>
      <c r="K306" s="11"/>
      <c r="L306" s="11"/>
      <c r="M306" s="11"/>
      <c r="P306" s="35"/>
      <c r="Q306" s="52"/>
    </row>
    <row r="307" spans="1:17" s="10" customFormat="1" x14ac:dyDescent="0.35">
      <c r="A307" s="73" t="s">
        <v>344</v>
      </c>
      <c r="B307" s="74"/>
      <c r="C307" s="74"/>
      <c r="D307" s="74"/>
      <c r="E307" s="74"/>
      <c r="F307" s="74"/>
      <c r="G307" s="74"/>
      <c r="H307" s="74"/>
      <c r="I307" s="75"/>
      <c r="J307" s="11"/>
      <c r="K307" s="11"/>
      <c r="L307" s="11"/>
      <c r="M307" s="11"/>
      <c r="P307" s="35"/>
      <c r="Q307" s="52"/>
    </row>
    <row r="308" spans="1:17" s="10" customFormat="1" x14ac:dyDescent="0.35">
      <c r="A308" s="142" t="s">
        <v>3</v>
      </c>
      <c r="B308" s="143"/>
      <c r="C308" s="146"/>
      <c r="D308" s="73">
        <v>2022</v>
      </c>
      <c r="E308" s="74"/>
      <c r="F308" s="75"/>
      <c r="G308" s="73">
        <v>2021</v>
      </c>
      <c r="H308" s="74"/>
      <c r="I308" s="75"/>
      <c r="J308" s="11"/>
      <c r="K308" s="11"/>
      <c r="L308" s="11"/>
      <c r="M308" s="11"/>
      <c r="P308" s="35"/>
    </row>
    <row r="309" spans="1:17" s="10" customFormat="1" ht="33" customHeight="1" x14ac:dyDescent="0.35">
      <c r="A309" s="148" t="s">
        <v>391</v>
      </c>
      <c r="B309" s="149"/>
      <c r="C309" s="150"/>
      <c r="D309" s="61">
        <v>288006415.42000002</v>
      </c>
      <c r="E309" s="62"/>
      <c r="F309" s="63"/>
      <c r="G309" s="138">
        <v>-151627797.12</v>
      </c>
      <c r="H309" s="139"/>
      <c r="I309" s="140"/>
      <c r="J309" s="11"/>
      <c r="K309" s="11"/>
      <c r="L309" s="11"/>
      <c r="M309" s="11"/>
      <c r="P309" s="35"/>
    </row>
    <row r="310" spans="1:17" s="10" customFormat="1" ht="33" hidden="1" customHeight="1" x14ac:dyDescent="0.35">
      <c r="A310" s="148" t="s">
        <v>392</v>
      </c>
      <c r="B310" s="149"/>
      <c r="C310" s="150"/>
      <c r="D310" s="183">
        <f>SUM(D311:F316)</f>
        <v>0</v>
      </c>
      <c r="E310" s="184"/>
      <c r="F310" s="185"/>
      <c r="G310" s="138">
        <f t="shared" ref="G310:G315" si="0">+F102</f>
        <v>0</v>
      </c>
      <c r="H310" s="139"/>
      <c r="I310" s="140"/>
      <c r="J310" s="11"/>
      <c r="K310" s="11"/>
      <c r="L310" s="11"/>
      <c r="M310" s="11"/>
      <c r="P310" s="35"/>
    </row>
    <row r="311" spans="1:17" s="10" customFormat="1" ht="30.75" hidden="1" customHeight="1" x14ac:dyDescent="0.35">
      <c r="A311" s="80" t="s">
        <v>393</v>
      </c>
      <c r="B311" s="81"/>
      <c r="C311" s="82"/>
      <c r="D311" s="61">
        <v>0</v>
      </c>
      <c r="E311" s="62"/>
      <c r="F311" s="63"/>
      <c r="G311" s="138">
        <f t="shared" si="0"/>
        <v>0</v>
      </c>
      <c r="H311" s="139"/>
      <c r="I311" s="140"/>
      <c r="J311" s="11"/>
      <c r="K311" s="11"/>
      <c r="L311" s="11"/>
      <c r="M311" s="11"/>
      <c r="P311" s="35"/>
    </row>
    <row r="312" spans="1:17" s="10" customFormat="1" ht="30.75" hidden="1" customHeight="1" x14ac:dyDescent="0.35">
      <c r="A312" s="80" t="s">
        <v>394</v>
      </c>
      <c r="B312" s="81"/>
      <c r="C312" s="82"/>
      <c r="D312" s="61"/>
      <c r="E312" s="62"/>
      <c r="F312" s="63"/>
      <c r="G312" s="138">
        <f t="shared" si="0"/>
        <v>0</v>
      </c>
      <c r="H312" s="139"/>
      <c r="I312" s="140"/>
      <c r="J312" s="11"/>
      <c r="K312" s="11"/>
      <c r="L312" s="11"/>
      <c r="M312" s="11"/>
      <c r="P312" s="35"/>
    </row>
    <row r="313" spans="1:17" s="10" customFormat="1" ht="30.75" hidden="1" customHeight="1" x14ac:dyDescent="0.35">
      <c r="A313" s="80" t="s">
        <v>395</v>
      </c>
      <c r="B313" s="81"/>
      <c r="C313" s="82"/>
      <c r="D313" s="61"/>
      <c r="E313" s="62"/>
      <c r="F313" s="63"/>
      <c r="G313" s="138">
        <f t="shared" si="0"/>
        <v>0</v>
      </c>
      <c r="H313" s="139"/>
      <c r="I313" s="140"/>
      <c r="J313" s="11"/>
      <c r="K313" s="11"/>
      <c r="L313" s="11"/>
      <c r="M313" s="11"/>
      <c r="P313" s="35"/>
    </row>
    <row r="314" spans="1:17" s="10" customFormat="1" ht="30.75" hidden="1" customHeight="1" x14ac:dyDescent="0.35">
      <c r="A314" s="80" t="s">
        <v>396</v>
      </c>
      <c r="B314" s="81"/>
      <c r="C314" s="82"/>
      <c r="D314" s="61"/>
      <c r="E314" s="62"/>
      <c r="F314" s="63"/>
      <c r="G314" s="138">
        <f t="shared" si="0"/>
        <v>0</v>
      </c>
      <c r="H314" s="139"/>
      <c r="I314" s="140"/>
      <c r="J314" s="11"/>
      <c r="K314" s="11"/>
      <c r="L314" s="11"/>
      <c r="M314" s="11"/>
      <c r="P314" s="35"/>
    </row>
    <row r="315" spans="1:17" s="10" customFormat="1" ht="30.75" hidden="1" customHeight="1" x14ac:dyDescent="0.35">
      <c r="A315" s="80" t="s">
        <v>397</v>
      </c>
      <c r="B315" s="81"/>
      <c r="C315" s="82"/>
      <c r="D315" s="61"/>
      <c r="E315" s="62"/>
      <c r="F315" s="63"/>
      <c r="G315" s="138">
        <f t="shared" si="0"/>
        <v>0</v>
      </c>
      <c r="H315" s="139"/>
      <c r="I315" s="140"/>
      <c r="J315" s="11"/>
      <c r="K315" s="11"/>
      <c r="L315" s="11"/>
      <c r="M315" s="11"/>
      <c r="P315" s="35"/>
    </row>
    <row r="316" spans="1:17" s="10" customFormat="1" ht="30.75" hidden="1" customHeight="1" x14ac:dyDescent="0.35">
      <c r="A316" s="80" t="s">
        <v>398</v>
      </c>
      <c r="B316" s="81"/>
      <c r="C316" s="82"/>
      <c r="D316" s="61"/>
      <c r="E316" s="62"/>
      <c r="F316" s="63"/>
      <c r="G316" s="138">
        <f>+F102</f>
        <v>0</v>
      </c>
      <c r="H316" s="139"/>
      <c r="I316" s="140"/>
      <c r="J316" s="11"/>
      <c r="K316" s="11"/>
      <c r="L316" s="11"/>
      <c r="M316" s="11"/>
      <c r="P316" s="35"/>
    </row>
    <row r="317" spans="1:17" s="10" customFormat="1" ht="33" customHeight="1" x14ac:dyDescent="0.35">
      <c r="A317" s="57" t="s">
        <v>399</v>
      </c>
      <c r="B317" s="94"/>
      <c r="C317" s="58"/>
      <c r="D317" s="135">
        <f>+D309+D311</f>
        <v>288006415.42000002</v>
      </c>
      <c r="E317" s="136"/>
      <c r="F317" s="137"/>
      <c r="G317" s="135">
        <f>SUM(G309:I316)</f>
        <v>-151627797.12</v>
      </c>
      <c r="H317" s="136"/>
      <c r="I317" s="137"/>
      <c r="J317" s="11"/>
      <c r="K317" s="11"/>
      <c r="L317" s="11"/>
      <c r="M317" s="11"/>
      <c r="P317" s="35"/>
    </row>
    <row r="318" spans="1:17" s="10" customFormat="1" x14ac:dyDescent="0.35">
      <c r="A318" s="11"/>
      <c r="B318" s="11"/>
      <c r="C318" s="11"/>
      <c r="D318" s="11"/>
      <c r="E318" s="11"/>
      <c r="G318" s="11"/>
      <c r="H318" s="11"/>
      <c r="I318" s="11"/>
      <c r="J318" s="11"/>
      <c r="K318" s="11"/>
      <c r="L318" s="11"/>
      <c r="M318" s="11"/>
      <c r="P318" s="35"/>
    </row>
    <row r="319" spans="1:17" s="10" customFormat="1" ht="51" customHeight="1" x14ac:dyDescent="0.35">
      <c r="A319" s="60" t="s">
        <v>412</v>
      </c>
      <c r="B319" s="60"/>
      <c r="C319" s="60"/>
      <c r="D319" s="60"/>
      <c r="E319" s="60"/>
      <c r="F319" s="60"/>
      <c r="G319" s="60"/>
      <c r="H319" s="60"/>
      <c r="I319" s="60"/>
      <c r="J319" s="60"/>
      <c r="K319" s="60"/>
      <c r="L319" s="60"/>
      <c r="M319" s="60"/>
      <c r="N319" s="60"/>
      <c r="O319" s="60"/>
      <c r="P319" s="35"/>
    </row>
    <row r="320" spans="1:17" s="10" customFormat="1" x14ac:dyDescent="0.35">
      <c r="A320" s="23"/>
      <c r="B320" s="23"/>
      <c r="C320" s="23"/>
      <c r="D320" s="23"/>
      <c r="E320" s="23"/>
      <c r="F320" s="23"/>
      <c r="G320" s="23"/>
      <c r="H320" s="23"/>
      <c r="I320" s="23"/>
      <c r="J320" s="23"/>
      <c r="K320" s="23"/>
      <c r="L320" s="23"/>
      <c r="M320" s="23"/>
      <c r="N320" s="31"/>
      <c r="O320" s="31"/>
      <c r="P320" s="35"/>
    </row>
    <row r="321" spans="1:16" s="10" customFormat="1" ht="27" customHeight="1" x14ac:dyDescent="0.35">
      <c r="A321" s="13" t="s">
        <v>318</v>
      </c>
      <c r="B321" s="13"/>
      <c r="C321" s="13"/>
      <c r="D321" s="13"/>
      <c r="E321" s="13"/>
      <c r="F321" s="13"/>
      <c r="G321" s="13"/>
      <c r="H321" s="13"/>
      <c r="I321" s="13"/>
      <c r="J321" s="13"/>
      <c r="K321" s="13"/>
      <c r="L321" s="13"/>
      <c r="M321" s="13"/>
      <c r="P321" s="35"/>
    </row>
    <row r="322" spans="1:16" s="10" customFormat="1" x14ac:dyDescent="0.35">
      <c r="A322" s="11" t="s">
        <v>110</v>
      </c>
      <c r="B322" s="11"/>
      <c r="C322" s="11"/>
      <c r="D322" s="11"/>
      <c r="E322" s="11"/>
      <c r="F322" s="11"/>
      <c r="G322" s="11"/>
      <c r="H322" s="11"/>
      <c r="I322" s="11"/>
      <c r="J322" s="11"/>
      <c r="K322" s="11"/>
      <c r="L322" s="11"/>
      <c r="M322" s="11"/>
      <c r="P322" s="35"/>
    </row>
    <row r="323" spans="1:16" s="10" customFormat="1" ht="64.5" customHeight="1" x14ac:dyDescent="0.35">
      <c r="A323" s="60" t="s">
        <v>370</v>
      </c>
      <c r="B323" s="60"/>
      <c r="C323" s="60"/>
      <c r="D323" s="60"/>
      <c r="E323" s="60"/>
      <c r="F323" s="60"/>
      <c r="G323" s="60"/>
      <c r="H323" s="60"/>
      <c r="I323" s="60"/>
      <c r="J323" s="60"/>
      <c r="K323" s="60"/>
      <c r="L323" s="60"/>
      <c r="M323" s="60"/>
      <c r="N323" s="60"/>
      <c r="O323" s="60"/>
      <c r="P323" s="35"/>
    </row>
    <row r="324" spans="1:16" s="10" customFormat="1" x14ac:dyDescent="0.35">
      <c r="A324" s="23"/>
      <c r="B324" s="23"/>
      <c r="C324" s="23"/>
      <c r="D324" s="23"/>
      <c r="E324" s="23"/>
      <c r="F324" s="23"/>
      <c r="G324" s="23"/>
      <c r="H324" s="23"/>
      <c r="I324" s="23"/>
      <c r="J324" s="23"/>
      <c r="K324" s="23"/>
      <c r="L324" s="23"/>
      <c r="M324" s="23"/>
      <c r="N324" s="31"/>
      <c r="O324" s="31"/>
      <c r="P324" s="35"/>
    </row>
    <row r="325" spans="1:16" s="10" customFormat="1" ht="27" customHeight="1" x14ac:dyDescent="0.35">
      <c r="A325" s="12" t="s">
        <v>139</v>
      </c>
      <c r="B325" s="23"/>
      <c r="C325" s="23"/>
      <c r="D325" s="23"/>
      <c r="E325" s="23"/>
      <c r="F325" s="23"/>
      <c r="G325" s="23"/>
      <c r="H325" s="23"/>
      <c r="I325" s="23"/>
      <c r="J325" s="23"/>
      <c r="K325" s="23"/>
      <c r="L325" s="23"/>
      <c r="M325" s="23"/>
      <c r="N325" s="31"/>
      <c r="O325" s="31"/>
      <c r="P325" s="35"/>
    </row>
    <row r="326" spans="1:16" s="10" customFormat="1" x14ac:dyDescent="0.35">
      <c r="A326" s="13" t="s">
        <v>140</v>
      </c>
      <c r="B326" s="13"/>
      <c r="C326" s="13"/>
      <c r="D326" s="13"/>
      <c r="E326" s="13"/>
      <c r="F326" s="13"/>
      <c r="G326" s="13"/>
      <c r="H326" s="13"/>
      <c r="I326" s="13"/>
      <c r="J326" s="13"/>
      <c r="K326" s="13"/>
      <c r="L326" s="13"/>
      <c r="M326" s="13"/>
      <c r="P326" s="35"/>
    </row>
    <row r="327" spans="1:16" s="10" customFormat="1" x14ac:dyDescent="0.35">
      <c r="A327" s="11"/>
      <c r="B327" s="11"/>
      <c r="C327" s="11"/>
      <c r="D327" s="11"/>
      <c r="E327" s="11"/>
      <c r="F327" s="11"/>
      <c r="G327" s="11"/>
      <c r="H327" s="11"/>
      <c r="I327" s="11"/>
      <c r="J327" s="11"/>
      <c r="K327" s="11"/>
      <c r="L327" s="11"/>
      <c r="M327" s="11"/>
      <c r="P327" s="33"/>
    </row>
    <row r="328" spans="1:16" s="10" customFormat="1" x14ac:dyDescent="0.35">
      <c r="A328" s="11" t="s">
        <v>1</v>
      </c>
      <c r="B328" s="11"/>
      <c r="C328" s="11"/>
      <c r="D328" s="11"/>
      <c r="E328" s="11"/>
      <c r="F328" s="11"/>
      <c r="G328" s="11"/>
      <c r="H328" s="11"/>
      <c r="I328" s="11"/>
      <c r="J328" s="11"/>
      <c r="K328" s="11"/>
      <c r="L328" s="11"/>
      <c r="M328" s="11"/>
      <c r="P328" s="35"/>
    </row>
    <row r="329" spans="1:16" s="10" customFormat="1" ht="31.5" customHeight="1" x14ac:dyDescent="0.35">
      <c r="A329" s="65" t="s">
        <v>141</v>
      </c>
      <c r="B329" s="65"/>
      <c r="C329" s="65"/>
      <c r="D329" s="65"/>
      <c r="E329" s="65"/>
      <c r="F329" s="65"/>
      <c r="G329" s="65"/>
      <c r="H329" s="65"/>
      <c r="I329" s="65"/>
      <c r="J329" s="65"/>
      <c r="K329" s="65"/>
      <c r="L329" s="65"/>
      <c r="M329" s="65"/>
      <c r="N329" s="65"/>
      <c r="O329" s="65"/>
      <c r="P329" s="35"/>
    </row>
    <row r="330" spans="1:16" s="16" customFormat="1" ht="24" customHeight="1" x14ac:dyDescent="0.35">
      <c r="A330" s="10"/>
      <c r="B330" s="142" t="s">
        <v>142</v>
      </c>
      <c r="C330" s="143"/>
      <c r="D330" s="143"/>
      <c r="E330" s="142" t="s">
        <v>305</v>
      </c>
      <c r="F330" s="146"/>
      <c r="G330" s="73" t="s">
        <v>371</v>
      </c>
      <c r="H330" s="74"/>
      <c r="I330" s="75"/>
      <c r="J330" s="110" t="s">
        <v>143</v>
      </c>
      <c r="K330" s="110"/>
      <c r="L330" s="110"/>
      <c r="M330" s="110" t="s">
        <v>144</v>
      </c>
      <c r="N330" s="110"/>
      <c r="O330" s="110"/>
      <c r="P330" s="38"/>
    </row>
    <row r="331" spans="1:16" s="16" customFormat="1" ht="26.25" customHeight="1" x14ac:dyDescent="0.35">
      <c r="A331" s="10"/>
      <c r="B331" s="144"/>
      <c r="C331" s="145"/>
      <c r="D331" s="145"/>
      <c r="E331" s="144"/>
      <c r="F331" s="147"/>
      <c r="G331" s="73" t="s">
        <v>145</v>
      </c>
      <c r="H331" s="75"/>
      <c r="I331" s="27" t="s">
        <v>146</v>
      </c>
      <c r="J331" s="110"/>
      <c r="K331" s="110"/>
      <c r="L331" s="110"/>
      <c r="M331" s="110"/>
      <c r="N331" s="110"/>
      <c r="O331" s="110"/>
      <c r="P331" s="38"/>
    </row>
    <row r="332" spans="1:16" s="16" customFormat="1" x14ac:dyDescent="0.35">
      <c r="A332" s="10"/>
      <c r="B332" s="76" t="s">
        <v>125</v>
      </c>
      <c r="C332" s="77"/>
      <c r="D332" s="78"/>
      <c r="E332" s="100">
        <v>1932009919</v>
      </c>
      <c r="F332" s="101"/>
      <c r="G332" s="100">
        <v>1821134082.24</v>
      </c>
      <c r="H332" s="101"/>
      <c r="I332" s="1">
        <f t="shared" ref="I332:I338" si="1">+G332/E332</f>
        <v>0.94261114517600986</v>
      </c>
      <c r="J332" s="55" t="s">
        <v>147</v>
      </c>
      <c r="K332" s="55"/>
      <c r="L332" s="55"/>
      <c r="M332" s="55" t="s">
        <v>147</v>
      </c>
      <c r="N332" s="55"/>
      <c r="O332" s="55"/>
      <c r="P332" s="38"/>
    </row>
    <row r="333" spans="1:16" s="16" customFormat="1" x14ac:dyDescent="0.35">
      <c r="A333" s="10"/>
      <c r="B333" s="76" t="s">
        <v>148</v>
      </c>
      <c r="C333" s="77"/>
      <c r="D333" s="78"/>
      <c r="E333" s="100">
        <v>47424356.600000001</v>
      </c>
      <c r="F333" s="101"/>
      <c r="G333" s="100">
        <v>47933746.770000003</v>
      </c>
      <c r="H333" s="101"/>
      <c r="I333" s="1">
        <f t="shared" si="1"/>
        <v>1.0107411087154317</v>
      </c>
      <c r="J333" s="55" t="s">
        <v>147</v>
      </c>
      <c r="K333" s="55"/>
      <c r="L333" s="55"/>
      <c r="M333" s="55" t="s">
        <v>147</v>
      </c>
      <c r="N333" s="55"/>
      <c r="O333" s="55"/>
      <c r="P333" s="38"/>
    </row>
    <row r="334" spans="1:16" s="16" customFormat="1" ht="23.25" customHeight="1" x14ac:dyDescent="0.35">
      <c r="A334" s="10"/>
      <c r="B334" s="76" t="s">
        <v>127</v>
      </c>
      <c r="C334" s="77"/>
      <c r="D334" s="78"/>
      <c r="E334" s="100">
        <v>698120450</v>
      </c>
      <c r="F334" s="101"/>
      <c r="G334" s="100">
        <v>657534706.94000006</v>
      </c>
      <c r="H334" s="101"/>
      <c r="I334" s="1">
        <f t="shared" si="1"/>
        <v>0.94186426846542037</v>
      </c>
      <c r="J334" s="55" t="s">
        <v>147</v>
      </c>
      <c r="K334" s="55"/>
      <c r="L334" s="55"/>
      <c r="M334" s="55" t="s">
        <v>147</v>
      </c>
      <c r="N334" s="55"/>
      <c r="O334" s="55"/>
      <c r="P334" s="38"/>
    </row>
    <row r="335" spans="1:16" s="16" customFormat="1" ht="23.25" customHeight="1" x14ac:dyDescent="0.35">
      <c r="A335" s="10"/>
      <c r="B335" s="76" t="s">
        <v>149</v>
      </c>
      <c r="C335" s="77"/>
      <c r="D335" s="78"/>
      <c r="E335" s="100">
        <v>216185029</v>
      </c>
      <c r="F335" s="101"/>
      <c r="G335" s="100">
        <v>248102898.33000001</v>
      </c>
      <c r="H335" s="101"/>
      <c r="I335" s="1">
        <f t="shared" si="1"/>
        <v>1.14764144158197</v>
      </c>
      <c r="J335" s="55" t="s">
        <v>147</v>
      </c>
      <c r="K335" s="55"/>
      <c r="L335" s="55"/>
      <c r="M335" s="55" t="s">
        <v>147</v>
      </c>
      <c r="N335" s="55"/>
      <c r="O335" s="55"/>
      <c r="P335" s="38"/>
    </row>
    <row r="336" spans="1:16" s="16" customFormat="1" ht="23.25" customHeight="1" x14ac:dyDescent="0.35">
      <c r="A336" s="10"/>
      <c r="B336" s="76" t="s">
        <v>150</v>
      </c>
      <c r="C336" s="77"/>
      <c r="D336" s="78"/>
      <c r="E336" s="100">
        <v>153463346.40000001</v>
      </c>
      <c r="F336" s="101"/>
      <c r="G336" s="100">
        <v>147977830.31</v>
      </c>
      <c r="H336" s="101"/>
      <c r="I336" s="1">
        <f t="shared" si="1"/>
        <v>0.96425520348225635</v>
      </c>
      <c r="J336" s="55" t="s">
        <v>147</v>
      </c>
      <c r="K336" s="55"/>
      <c r="L336" s="55"/>
      <c r="M336" s="55" t="s">
        <v>147</v>
      </c>
      <c r="N336" s="55"/>
      <c r="O336" s="55"/>
      <c r="P336" s="38"/>
    </row>
    <row r="337" spans="1:16" s="10" customFormat="1" ht="23.25" customHeight="1" x14ac:dyDescent="0.35">
      <c r="B337" s="76" t="s">
        <v>151</v>
      </c>
      <c r="C337" s="77"/>
      <c r="D337" s="78"/>
      <c r="E337" s="100">
        <v>0</v>
      </c>
      <c r="F337" s="101"/>
      <c r="G337" s="100">
        <v>0</v>
      </c>
      <c r="H337" s="101"/>
      <c r="I337" s="2">
        <v>0</v>
      </c>
      <c r="J337" s="55" t="s">
        <v>147</v>
      </c>
      <c r="K337" s="55"/>
      <c r="L337" s="55"/>
      <c r="M337" s="55" t="s">
        <v>147</v>
      </c>
      <c r="N337" s="55"/>
      <c r="O337" s="55"/>
      <c r="P337" s="35"/>
    </row>
    <row r="338" spans="1:16" s="10" customFormat="1" ht="24.75" customHeight="1" x14ac:dyDescent="0.35">
      <c r="B338" s="57" t="s">
        <v>78</v>
      </c>
      <c r="C338" s="94"/>
      <c r="D338" s="94"/>
      <c r="E338" s="108">
        <f>SUM(E332:F337)</f>
        <v>3047203101</v>
      </c>
      <c r="F338" s="109"/>
      <c r="G338" s="108">
        <f>SUM(G332:G337)</f>
        <v>2922683264.5899997</v>
      </c>
      <c r="H338" s="109"/>
      <c r="I338" s="3">
        <f t="shared" si="1"/>
        <v>0.95913635150570153</v>
      </c>
      <c r="J338" s="56" t="s">
        <v>147</v>
      </c>
      <c r="K338" s="56"/>
      <c r="L338" s="56"/>
      <c r="M338" s="56" t="s">
        <v>147</v>
      </c>
      <c r="N338" s="56"/>
      <c r="O338" s="56"/>
      <c r="P338" s="35"/>
    </row>
    <row r="339" spans="1:16" s="10" customFormat="1" x14ac:dyDescent="0.35">
      <c r="A339" s="14"/>
      <c r="B339" s="14"/>
      <c r="C339" s="14"/>
      <c r="D339" s="14"/>
      <c r="E339" s="14"/>
      <c r="F339" s="14"/>
      <c r="G339" s="14"/>
      <c r="H339" s="14"/>
      <c r="I339" s="14"/>
      <c r="J339" s="14"/>
      <c r="K339" s="14"/>
      <c r="L339" s="14"/>
      <c r="M339" s="14"/>
      <c r="P339" s="35"/>
    </row>
    <row r="340" spans="1:16" s="16" customFormat="1" ht="33" customHeight="1" x14ac:dyDescent="0.35">
      <c r="A340" s="60" t="s">
        <v>325</v>
      </c>
      <c r="B340" s="60"/>
      <c r="C340" s="60"/>
      <c r="D340" s="60"/>
      <c r="E340" s="60"/>
      <c r="F340" s="60"/>
      <c r="G340" s="60"/>
      <c r="H340" s="60"/>
      <c r="I340" s="60"/>
      <c r="J340" s="60"/>
      <c r="K340" s="60"/>
      <c r="L340" s="60"/>
      <c r="M340" s="60"/>
      <c r="N340" s="60"/>
      <c r="O340" s="60"/>
      <c r="P340" s="38"/>
    </row>
    <row r="341" spans="1:16" s="10" customFormat="1" ht="33" customHeight="1" x14ac:dyDescent="0.35">
      <c r="A341" s="60" t="s">
        <v>326</v>
      </c>
      <c r="B341" s="60"/>
      <c r="C341" s="60"/>
      <c r="D341" s="60"/>
      <c r="E341" s="60"/>
      <c r="F341" s="60"/>
      <c r="G341" s="60"/>
      <c r="H341" s="60"/>
      <c r="I341" s="60"/>
      <c r="J341" s="60"/>
      <c r="K341" s="60"/>
      <c r="L341" s="60"/>
      <c r="M341" s="60"/>
      <c r="N341" s="60"/>
      <c r="O341" s="60"/>
      <c r="P341" s="35"/>
    </row>
    <row r="342" spans="1:16" s="10" customFormat="1" ht="48" customHeight="1" x14ac:dyDescent="0.35">
      <c r="A342" s="60" t="s">
        <v>327</v>
      </c>
      <c r="B342" s="60"/>
      <c r="C342" s="60"/>
      <c r="D342" s="60"/>
      <c r="E342" s="60"/>
      <c r="F342" s="60"/>
      <c r="G342" s="60"/>
      <c r="H342" s="60"/>
      <c r="I342" s="60"/>
      <c r="J342" s="60"/>
      <c r="K342" s="60"/>
      <c r="L342" s="60"/>
      <c r="M342" s="60"/>
      <c r="N342" s="60"/>
      <c r="O342" s="60"/>
      <c r="P342" s="35"/>
    </row>
    <row r="343" spans="1:16" s="10" customFormat="1" ht="33" customHeight="1" x14ac:dyDescent="0.35">
      <c r="A343" s="60" t="s">
        <v>328</v>
      </c>
      <c r="B343" s="60"/>
      <c r="C343" s="60"/>
      <c r="D343" s="60"/>
      <c r="E343" s="60"/>
      <c r="F343" s="60"/>
      <c r="G343" s="60"/>
      <c r="H343" s="60"/>
      <c r="I343" s="60"/>
      <c r="J343" s="60"/>
      <c r="K343" s="60"/>
      <c r="L343" s="60"/>
      <c r="M343" s="60"/>
      <c r="N343" s="60"/>
      <c r="O343" s="60"/>
      <c r="P343" s="35"/>
    </row>
    <row r="344" spans="1:16" s="10" customFormat="1" ht="33" customHeight="1" x14ac:dyDescent="0.35">
      <c r="A344" s="60" t="s">
        <v>329</v>
      </c>
      <c r="B344" s="60"/>
      <c r="C344" s="60"/>
      <c r="D344" s="60"/>
      <c r="E344" s="60"/>
      <c r="F344" s="60"/>
      <c r="G344" s="60"/>
      <c r="H344" s="60"/>
      <c r="I344" s="60"/>
      <c r="J344" s="60"/>
      <c r="K344" s="60"/>
      <c r="L344" s="60"/>
      <c r="M344" s="60"/>
      <c r="N344" s="60"/>
      <c r="O344" s="60"/>
      <c r="P344" s="35"/>
    </row>
    <row r="345" spans="1:16" s="10" customFormat="1" ht="33" customHeight="1" x14ac:dyDescent="0.35">
      <c r="A345" s="60" t="s">
        <v>332</v>
      </c>
      <c r="B345" s="60"/>
      <c r="C345" s="60"/>
      <c r="D345" s="60"/>
      <c r="E345" s="60"/>
      <c r="F345" s="60"/>
      <c r="G345" s="60"/>
      <c r="H345" s="60"/>
      <c r="I345" s="60"/>
      <c r="J345" s="60"/>
      <c r="K345" s="60"/>
      <c r="L345" s="60"/>
      <c r="M345" s="60"/>
      <c r="N345" s="60"/>
      <c r="O345" s="60"/>
      <c r="P345" s="35"/>
    </row>
    <row r="346" spans="1:16" s="10" customFormat="1" ht="33" customHeight="1" x14ac:dyDescent="0.35">
      <c r="A346" s="60" t="s">
        <v>448</v>
      </c>
      <c r="B346" s="60"/>
      <c r="C346" s="60"/>
      <c r="D346" s="60"/>
      <c r="E346" s="60"/>
      <c r="F346" s="60"/>
      <c r="G346" s="60"/>
      <c r="H346" s="60"/>
      <c r="I346" s="60"/>
      <c r="J346" s="60"/>
      <c r="K346" s="60"/>
      <c r="L346" s="60"/>
      <c r="M346" s="60"/>
      <c r="N346" s="60"/>
      <c r="O346" s="60"/>
      <c r="P346" s="35"/>
    </row>
    <row r="347" spans="1:16" s="10" customFormat="1" ht="33" customHeight="1" x14ac:dyDescent="0.35">
      <c r="A347" s="60" t="s">
        <v>372</v>
      </c>
      <c r="B347" s="60"/>
      <c r="C347" s="60"/>
      <c r="D347" s="60"/>
      <c r="E347" s="60"/>
      <c r="F347" s="60"/>
      <c r="G347" s="60"/>
      <c r="H347" s="60"/>
      <c r="I347" s="60"/>
      <c r="J347" s="60"/>
      <c r="K347" s="60"/>
      <c r="L347" s="60"/>
      <c r="M347" s="60"/>
      <c r="N347" s="60"/>
      <c r="O347" s="60"/>
      <c r="P347" s="35"/>
    </row>
    <row r="348" spans="1:16" s="10" customFormat="1" ht="33" customHeight="1" x14ac:dyDescent="0.35">
      <c r="A348" s="60" t="s">
        <v>373</v>
      </c>
      <c r="B348" s="60"/>
      <c r="C348" s="60"/>
      <c r="D348" s="60"/>
      <c r="E348" s="60"/>
      <c r="F348" s="60"/>
      <c r="G348" s="60"/>
      <c r="H348" s="60"/>
      <c r="I348" s="60"/>
      <c r="J348" s="60"/>
      <c r="K348" s="60"/>
      <c r="L348" s="60"/>
      <c r="M348" s="60"/>
      <c r="N348" s="60"/>
      <c r="O348" s="60"/>
      <c r="P348" s="35"/>
    </row>
    <row r="349" spans="1:16" s="10" customFormat="1" ht="33" customHeight="1" x14ac:dyDescent="0.35">
      <c r="A349" s="60" t="s">
        <v>374</v>
      </c>
      <c r="B349" s="60"/>
      <c r="C349" s="60"/>
      <c r="D349" s="60"/>
      <c r="E349" s="60"/>
      <c r="F349" s="60"/>
      <c r="G349" s="60"/>
      <c r="H349" s="60"/>
      <c r="I349" s="60"/>
      <c r="J349" s="60"/>
      <c r="K349" s="60"/>
      <c r="L349" s="60"/>
      <c r="M349" s="60"/>
      <c r="N349" s="60"/>
      <c r="O349" s="60"/>
      <c r="P349" s="35"/>
    </row>
    <row r="350" spans="1:16" s="10" customFormat="1" ht="33" customHeight="1" x14ac:dyDescent="0.35">
      <c r="A350" s="60" t="s">
        <v>376</v>
      </c>
      <c r="B350" s="60"/>
      <c r="C350" s="60"/>
      <c r="D350" s="60"/>
      <c r="E350" s="60"/>
      <c r="F350" s="60"/>
      <c r="G350" s="60"/>
      <c r="H350" s="60"/>
      <c r="I350" s="60"/>
      <c r="J350" s="60"/>
      <c r="K350" s="60"/>
      <c r="L350" s="60"/>
      <c r="M350" s="60"/>
      <c r="N350" s="60"/>
      <c r="O350" s="60"/>
      <c r="P350" s="35"/>
    </row>
    <row r="351" spans="1:16" s="10" customFormat="1" ht="33" customHeight="1" x14ac:dyDescent="0.35">
      <c r="A351" s="60" t="s">
        <v>375</v>
      </c>
      <c r="B351" s="60"/>
      <c r="C351" s="60"/>
      <c r="D351" s="60"/>
      <c r="E351" s="60"/>
      <c r="F351" s="60"/>
      <c r="G351" s="60"/>
      <c r="H351" s="60"/>
      <c r="I351" s="60"/>
      <c r="J351" s="60"/>
      <c r="K351" s="60"/>
      <c r="L351" s="60"/>
      <c r="M351" s="60"/>
      <c r="N351" s="60"/>
      <c r="O351" s="60"/>
      <c r="P351" s="35"/>
    </row>
    <row r="352" spans="1:16" s="10" customFormat="1" ht="33" customHeight="1" x14ac:dyDescent="0.35">
      <c r="A352" s="60" t="s">
        <v>449</v>
      </c>
      <c r="B352" s="60"/>
      <c r="C352" s="60"/>
      <c r="D352" s="60"/>
      <c r="E352" s="60"/>
      <c r="F352" s="60"/>
      <c r="G352" s="60"/>
      <c r="H352" s="60"/>
      <c r="I352" s="60"/>
      <c r="J352" s="60"/>
      <c r="K352" s="60"/>
      <c r="L352" s="60"/>
      <c r="M352" s="60"/>
      <c r="N352" s="60"/>
      <c r="O352" s="60"/>
      <c r="P352" s="35"/>
    </row>
    <row r="353" spans="1:16" s="10" customFormat="1" x14ac:dyDescent="0.35">
      <c r="A353" s="23"/>
      <c r="B353" s="23"/>
      <c r="C353" s="23"/>
      <c r="D353" s="23"/>
      <c r="E353" s="23"/>
      <c r="F353" s="23"/>
      <c r="G353" s="23"/>
      <c r="H353" s="23"/>
      <c r="I353" s="23"/>
      <c r="J353" s="23"/>
      <c r="K353" s="23"/>
      <c r="L353" s="23"/>
      <c r="M353" s="23"/>
      <c r="N353" s="31"/>
      <c r="O353" s="31"/>
      <c r="P353" s="35"/>
    </row>
    <row r="354" spans="1:16" s="16" customFormat="1" x14ac:dyDescent="0.35">
      <c r="A354" s="13" t="s">
        <v>152</v>
      </c>
      <c r="B354" s="13"/>
      <c r="C354" s="13"/>
      <c r="D354" s="13"/>
      <c r="E354" s="13"/>
      <c r="F354" s="13"/>
      <c r="G354" s="13"/>
      <c r="H354" s="13"/>
      <c r="I354" s="13"/>
      <c r="J354" s="13"/>
      <c r="K354" s="13"/>
      <c r="L354" s="13"/>
      <c r="M354" s="13"/>
      <c r="N354" s="10"/>
      <c r="O354" s="10"/>
      <c r="P354" s="38"/>
    </row>
    <row r="355" spans="1:16" s="10" customFormat="1" ht="5.25" customHeight="1" x14ac:dyDescent="0.35">
      <c r="A355" s="11"/>
      <c r="B355" s="11"/>
      <c r="C355" s="11"/>
      <c r="D355" s="11"/>
      <c r="E355" s="11"/>
      <c r="F355" s="11"/>
      <c r="G355" s="11"/>
      <c r="H355" s="11"/>
      <c r="I355" s="11"/>
      <c r="J355" s="11"/>
      <c r="K355" s="11"/>
      <c r="L355" s="11"/>
      <c r="M355" s="11"/>
      <c r="P355" s="35"/>
    </row>
    <row r="356" spans="1:16" s="16" customFormat="1" ht="29.25" customHeight="1" x14ac:dyDescent="0.35">
      <c r="A356" s="11" t="s">
        <v>1</v>
      </c>
      <c r="B356" s="11"/>
      <c r="C356" s="11"/>
      <c r="D356" s="11"/>
      <c r="E356" s="11"/>
      <c r="F356" s="11"/>
      <c r="G356" s="11"/>
      <c r="H356" s="11"/>
      <c r="I356" s="11"/>
      <c r="J356" s="11"/>
      <c r="K356" s="11"/>
      <c r="L356" s="11"/>
      <c r="M356" s="11"/>
      <c r="N356" s="10"/>
      <c r="O356" s="10"/>
      <c r="P356" s="38"/>
    </row>
    <row r="357" spans="1:16" s="10" customFormat="1" ht="81" customHeight="1" x14ac:dyDescent="0.35">
      <c r="A357" s="60" t="s">
        <v>389</v>
      </c>
      <c r="B357" s="60"/>
      <c r="C357" s="60"/>
      <c r="D357" s="60"/>
      <c r="E357" s="60"/>
      <c r="F357" s="60"/>
      <c r="G357" s="60"/>
      <c r="H357" s="60"/>
      <c r="I357" s="60"/>
      <c r="J357" s="60"/>
      <c r="K357" s="60"/>
      <c r="L357" s="60"/>
      <c r="M357" s="60"/>
      <c r="N357" s="60"/>
      <c r="O357" s="60"/>
      <c r="P357" s="35"/>
    </row>
    <row r="358" spans="1:16" s="16" customFormat="1" ht="43" customHeight="1" x14ac:dyDescent="0.35">
      <c r="A358" s="10"/>
      <c r="B358" s="73" t="s">
        <v>3</v>
      </c>
      <c r="C358" s="74"/>
      <c r="D358" s="75"/>
      <c r="E358" s="73" t="s">
        <v>306</v>
      </c>
      <c r="F358" s="75"/>
      <c r="G358" s="73" t="s">
        <v>377</v>
      </c>
      <c r="H358" s="75"/>
      <c r="I358" s="27" t="s">
        <v>124</v>
      </c>
      <c r="J358" s="73" t="s">
        <v>378</v>
      </c>
      <c r="K358" s="75"/>
      <c r="L358" s="27" t="s">
        <v>124</v>
      </c>
      <c r="M358" s="73" t="s">
        <v>296</v>
      </c>
      <c r="N358" s="75"/>
      <c r="O358" s="10"/>
      <c r="P358" s="38"/>
    </row>
    <row r="359" spans="1:16" s="10" customFormat="1" ht="27.75" customHeight="1" x14ac:dyDescent="0.35">
      <c r="B359" s="76" t="s">
        <v>453</v>
      </c>
      <c r="C359" s="77"/>
      <c r="D359" s="78"/>
      <c r="E359" s="98">
        <f>3047203101</f>
        <v>3047203101</v>
      </c>
      <c r="F359" s="99"/>
      <c r="G359" s="98">
        <f>3047203101-352.9</f>
        <v>3047202748.0999999</v>
      </c>
      <c r="H359" s="99"/>
      <c r="I359" s="48">
        <f t="shared" ref="I359:I372" si="2">+G359/E359</f>
        <v>0.99999988418888131</v>
      </c>
      <c r="J359" s="71">
        <f>3047203101-352.9</f>
        <v>3047202748.0999999</v>
      </c>
      <c r="K359" s="72"/>
      <c r="L359" s="49">
        <f t="shared" ref="L359:L372" si="3">+J359/E359</f>
        <v>0.99999988418888131</v>
      </c>
      <c r="M359" s="98" t="s">
        <v>28</v>
      </c>
      <c r="N359" s="99"/>
      <c r="P359" s="35"/>
    </row>
    <row r="360" spans="1:16" s="16" customFormat="1" ht="27.75" customHeight="1" x14ac:dyDescent="0.35">
      <c r="A360" s="10"/>
      <c r="B360" s="76" t="s">
        <v>454</v>
      </c>
      <c r="C360" s="77"/>
      <c r="D360" s="78"/>
      <c r="E360" s="98">
        <v>6441.87</v>
      </c>
      <c r="F360" s="99"/>
      <c r="G360" s="98">
        <v>6441.87</v>
      </c>
      <c r="H360" s="99"/>
      <c r="I360" s="1">
        <f t="shared" ref="I360" si="4">+G360/E360</f>
        <v>1</v>
      </c>
      <c r="J360" s="98">
        <v>6441.87</v>
      </c>
      <c r="K360" s="99"/>
      <c r="L360" s="1">
        <f t="shared" ref="L360" si="5">+J360/E360</f>
        <v>1</v>
      </c>
      <c r="M360" s="98" t="s">
        <v>38</v>
      </c>
      <c r="N360" s="99"/>
      <c r="O360" s="10"/>
      <c r="P360" s="38"/>
    </row>
    <row r="361" spans="1:16" s="10" customFormat="1" ht="27.75" customHeight="1" x14ac:dyDescent="0.35">
      <c r="B361" s="76" t="s">
        <v>456</v>
      </c>
      <c r="C361" s="77"/>
      <c r="D361" s="78"/>
      <c r="E361" s="98">
        <v>70850</v>
      </c>
      <c r="F361" s="99"/>
      <c r="G361" s="98">
        <v>70850</v>
      </c>
      <c r="H361" s="99"/>
      <c r="I361" s="1">
        <f t="shared" ref="I361" si="6">+G361/E361</f>
        <v>1</v>
      </c>
      <c r="J361" s="98">
        <v>70850</v>
      </c>
      <c r="K361" s="99"/>
      <c r="L361" s="1">
        <f t="shared" ref="L361" si="7">+J361/E361</f>
        <v>1</v>
      </c>
      <c r="M361" s="98" t="s">
        <v>269</v>
      </c>
      <c r="N361" s="99"/>
      <c r="P361" s="35"/>
    </row>
    <row r="362" spans="1:16" s="10" customFormat="1" ht="27.75" customHeight="1" x14ac:dyDescent="0.35">
      <c r="B362" s="76" t="s">
        <v>455</v>
      </c>
      <c r="C362" s="77"/>
      <c r="D362" s="78"/>
      <c r="E362" s="98">
        <v>22041325.649999999</v>
      </c>
      <c r="F362" s="99"/>
      <c r="G362" s="98">
        <v>22041325.649999999</v>
      </c>
      <c r="H362" s="99"/>
      <c r="I362" s="1">
        <f t="shared" si="2"/>
        <v>1</v>
      </c>
      <c r="J362" s="98">
        <v>22041325.649999999</v>
      </c>
      <c r="K362" s="99"/>
      <c r="L362" s="1">
        <f t="shared" si="3"/>
        <v>1</v>
      </c>
      <c r="M362" s="98" t="s">
        <v>286</v>
      </c>
      <c r="N362" s="99"/>
      <c r="P362" s="35"/>
    </row>
    <row r="363" spans="1:16" s="10" customFormat="1" ht="27.75" customHeight="1" x14ac:dyDescent="0.35">
      <c r="B363" s="76" t="s">
        <v>457</v>
      </c>
      <c r="C363" s="77"/>
      <c r="D363" s="78"/>
      <c r="E363" s="98">
        <v>541852</v>
      </c>
      <c r="F363" s="99"/>
      <c r="G363" s="98">
        <v>541852</v>
      </c>
      <c r="H363" s="99"/>
      <c r="I363" s="1">
        <f t="shared" si="2"/>
        <v>1</v>
      </c>
      <c r="J363" s="98">
        <v>541852</v>
      </c>
      <c r="K363" s="99"/>
      <c r="L363" s="1">
        <f t="shared" si="3"/>
        <v>1</v>
      </c>
      <c r="M363" s="98" t="s">
        <v>320</v>
      </c>
      <c r="N363" s="99"/>
      <c r="P363" s="35"/>
    </row>
    <row r="364" spans="1:16" s="16" customFormat="1" ht="99" customHeight="1" x14ac:dyDescent="0.35">
      <c r="A364" s="10"/>
      <c r="B364" s="76" t="s">
        <v>452</v>
      </c>
      <c r="C364" s="77"/>
      <c r="D364" s="78"/>
      <c r="E364" s="98">
        <v>14241824.26</v>
      </c>
      <c r="F364" s="99"/>
      <c r="G364" s="98">
        <v>14241824.26</v>
      </c>
      <c r="H364" s="99"/>
      <c r="I364" s="1">
        <f t="shared" si="2"/>
        <v>1</v>
      </c>
      <c r="J364" s="98">
        <v>14241824.26</v>
      </c>
      <c r="K364" s="99"/>
      <c r="L364" s="1">
        <f t="shared" si="3"/>
        <v>1</v>
      </c>
      <c r="M364" s="98" t="s">
        <v>321</v>
      </c>
      <c r="N364" s="99"/>
      <c r="O364" s="10"/>
      <c r="P364" s="38"/>
    </row>
    <row r="365" spans="1:16" s="16" customFormat="1" ht="94" customHeight="1" x14ac:dyDescent="0.35">
      <c r="A365" s="10"/>
      <c r="B365" s="76" t="s">
        <v>458</v>
      </c>
      <c r="C365" s="77"/>
      <c r="D365" s="78"/>
      <c r="E365" s="98">
        <v>2195.69</v>
      </c>
      <c r="F365" s="99"/>
      <c r="G365" s="98">
        <v>2195.69</v>
      </c>
      <c r="H365" s="99"/>
      <c r="I365" s="1">
        <f t="shared" si="2"/>
        <v>1</v>
      </c>
      <c r="J365" s="98">
        <v>2195.69</v>
      </c>
      <c r="K365" s="99"/>
      <c r="L365" s="1">
        <f t="shared" si="3"/>
        <v>1</v>
      </c>
      <c r="M365" s="98" t="s">
        <v>338</v>
      </c>
      <c r="N365" s="99"/>
      <c r="O365" s="10"/>
      <c r="P365" s="38"/>
    </row>
    <row r="366" spans="1:16" s="10" customFormat="1" ht="27.75" customHeight="1" x14ac:dyDescent="0.35">
      <c r="B366" s="76" t="s">
        <v>459</v>
      </c>
      <c r="C366" s="77"/>
      <c r="D366" s="78"/>
      <c r="E366" s="98">
        <v>45136.39</v>
      </c>
      <c r="F366" s="99"/>
      <c r="G366" s="98">
        <v>45136.39</v>
      </c>
      <c r="H366" s="99"/>
      <c r="I366" s="1">
        <f t="shared" ref="I366:I371" si="8">+G366/E366</f>
        <v>1</v>
      </c>
      <c r="J366" s="98">
        <v>45136.39</v>
      </c>
      <c r="K366" s="99"/>
      <c r="L366" s="1">
        <f t="shared" ref="L366:L371" si="9">+J366/E366</f>
        <v>1</v>
      </c>
      <c r="M366" s="98" t="s">
        <v>379</v>
      </c>
      <c r="N366" s="99"/>
      <c r="P366" s="35"/>
    </row>
    <row r="367" spans="1:16" s="16" customFormat="1" ht="35.25" customHeight="1" x14ac:dyDescent="0.35">
      <c r="A367" s="10"/>
      <c r="B367" s="73" t="s">
        <v>3</v>
      </c>
      <c r="C367" s="74"/>
      <c r="D367" s="75"/>
      <c r="E367" s="73" t="s">
        <v>306</v>
      </c>
      <c r="F367" s="75"/>
      <c r="G367" s="73" t="s">
        <v>377</v>
      </c>
      <c r="H367" s="75"/>
      <c r="I367" s="27" t="s">
        <v>124</v>
      </c>
      <c r="J367" s="73" t="s">
        <v>378</v>
      </c>
      <c r="K367" s="75"/>
      <c r="L367" s="27" t="s">
        <v>124</v>
      </c>
      <c r="M367" s="73" t="s">
        <v>296</v>
      </c>
      <c r="N367" s="75"/>
      <c r="O367" s="10"/>
      <c r="P367" s="38"/>
    </row>
    <row r="368" spans="1:16" s="16" customFormat="1" ht="57" customHeight="1" x14ac:dyDescent="0.35">
      <c r="A368" s="10"/>
      <c r="B368" s="76" t="s">
        <v>460</v>
      </c>
      <c r="C368" s="77"/>
      <c r="D368" s="78"/>
      <c r="E368" s="98">
        <v>290205.98</v>
      </c>
      <c r="F368" s="99"/>
      <c r="G368" s="98">
        <v>290205.98</v>
      </c>
      <c r="H368" s="99"/>
      <c r="I368" s="1">
        <f t="shared" si="8"/>
        <v>1</v>
      </c>
      <c r="J368" s="98">
        <v>290205.98</v>
      </c>
      <c r="K368" s="99"/>
      <c r="L368" s="1">
        <f t="shared" si="9"/>
        <v>1</v>
      </c>
      <c r="M368" s="98" t="s">
        <v>380</v>
      </c>
      <c r="N368" s="99"/>
      <c r="O368" s="10"/>
      <c r="P368" s="38"/>
    </row>
    <row r="369" spans="1:17" s="10" customFormat="1" ht="57" customHeight="1" x14ac:dyDescent="0.35">
      <c r="B369" s="76" t="s">
        <v>461</v>
      </c>
      <c r="C369" s="77"/>
      <c r="D369" s="78"/>
      <c r="E369" s="98">
        <v>20000</v>
      </c>
      <c r="F369" s="99"/>
      <c r="G369" s="98">
        <v>20000</v>
      </c>
      <c r="H369" s="99"/>
      <c r="I369" s="1">
        <f t="shared" si="8"/>
        <v>1</v>
      </c>
      <c r="J369" s="98">
        <v>20000</v>
      </c>
      <c r="K369" s="99"/>
      <c r="L369" s="1">
        <f t="shared" si="9"/>
        <v>1</v>
      </c>
      <c r="M369" s="98" t="s">
        <v>381</v>
      </c>
      <c r="N369" s="99"/>
      <c r="P369" s="35"/>
    </row>
    <row r="370" spans="1:17" s="10" customFormat="1" ht="91" customHeight="1" x14ac:dyDescent="0.35">
      <c r="B370" s="76" t="s">
        <v>462</v>
      </c>
      <c r="C370" s="77"/>
      <c r="D370" s="78"/>
      <c r="E370" s="98">
        <v>400000</v>
      </c>
      <c r="F370" s="99"/>
      <c r="G370" s="98">
        <v>400000</v>
      </c>
      <c r="H370" s="99"/>
      <c r="I370" s="1">
        <f t="shared" si="8"/>
        <v>1</v>
      </c>
      <c r="J370" s="98">
        <v>400000</v>
      </c>
      <c r="K370" s="99"/>
      <c r="L370" s="1">
        <f t="shared" si="9"/>
        <v>1</v>
      </c>
      <c r="M370" s="98" t="s">
        <v>382</v>
      </c>
      <c r="N370" s="99"/>
      <c r="P370" s="35"/>
    </row>
    <row r="371" spans="1:17" s="10" customFormat="1" ht="47.25" customHeight="1" x14ac:dyDescent="0.35">
      <c r="B371" s="76" t="s">
        <v>463</v>
      </c>
      <c r="C371" s="77"/>
      <c r="D371" s="78"/>
      <c r="E371" s="98">
        <v>1237</v>
      </c>
      <c r="F371" s="99"/>
      <c r="G371" s="98">
        <v>1237</v>
      </c>
      <c r="H371" s="99"/>
      <c r="I371" s="1">
        <f t="shared" si="8"/>
        <v>1</v>
      </c>
      <c r="J371" s="98">
        <v>1237</v>
      </c>
      <c r="K371" s="99"/>
      <c r="L371" s="1">
        <f t="shared" si="9"/>
        <v>1</v>
      </c>
      <c r="M371" s="98" t="s">
        <v>383</v>
      </c>
      <c r="N371" s="99"/>
      <c r="P371" s="35"/>
    </row>
    <row r="372" spans="1:17" s="10" customFormat="1" ht="33" customHeight="1" x14ac:dyDescent="0.35">
      <c r="B372" s="111" t="s">
        <v>153</v>
      </c>
      <c r="C372" s="112"/>
      <c r="D372" s="113"/>
      <c r="E372" s="103">
        <f>SUM(E359:F371)</f>
        <v>3084864169.8400002</v>
      </c>
      <c r="F372" s="104"/>
      <c r="G372" s="103">
        <f>SUM(G359:H371)</f>
        <v>3084863816.9400001</v>
      </c>
      <c r="H372" s="104"/>
      <c r="I372" s="32">
        <f t="shared" si="2"/>
        <v>0.99999988560274278</v>
      </c>
      <c r="J372" s="103">
        <f>SUM(J359:K371)</f>
        <v>3084863816.9400001</v>
      </c>
      <c r="K372" s="104"/>
      <c r="L372" s="32">
        <f t="shared" si="3"/>
        <v>0.99999988560274278</v>
      </c>
      <c r="M372" s="103"/>
      <c r="N372" s="104"/>
      <c r="P372" s="35"/>
      <c r="Q372" s="29"/>
    </row>
    <row r="373" spans="1:17" s="10" customFormat="1" x14ac:dyDescent="0.35">
      <c r="A373" s="50"/>
      <c r="B373" s="50"/>
      <c r="C373" s="50"/>
      <c r="D373" s="50"/>
      <c r="E373" s="50"/>
      <c r="F373" s="50"/>
      <c r="G373" s="50"/>
      <c r="H373" s="50"/>
      <c r="I373" s="50"/>
      <c r="J373" s="50"/>
      <c r="K373" s="50"/>
      <c r="L373" s="50"/>
      <c r="M373" s="50"/>
      <c r="N373" s="51"/>
      <c r="O373" s="51"/>
      <c r="P373" s="35"/>
    </row>
    <row r="374" spans="1:17" s="10" customFormat="1" ht="30" customHeight="1" x14ac:dyDescent="0.35">
      <c r="A374" s="102" t="s">
        <v>464</v>
      </c>
      <c r="B374" s="102"/>
      <c r="C374" s="102"/>
      <c r="D374" s="102"/>
      <c r="E374" s="102"/>
      <c r="F374" s="102"/>
      <c r="G374" s="102"/>
      <c r="H374" s="102"/>
      <c r="I374" s="102"/>
      <c r="J374" s="102"/>
      <c r="K374" s="102"/>
      <c r="L374" s="102"/>
      <c r="M374" s="102"/>
      <c r="N374" s="102"/>
      <c r="O374" s="102"/>
      <c r="P374" s="35"/>
    </row>
    <row r="375" spans="1:17" s="10" customFormat="1" ht="30" customHeight="1" x14ac:dyDescent="0.35">
      <c r="A375" s="102" t="s">
        <v>451</v>
      </c>
      <c r="B375" s="102"/>
      <c r="C375" s="102"/>
      <c r="D375" s="102"/>
      <c r="E375" s="102"/>
      <c r="F375" s="102"/>
      <c r="G375" s="102"/>
      <c r="H375" s="102"/>
      <c r="I375" s="102"/>
      <c r="J375" s="102"/>
      <c r="K375" s="102"/>
      <c r="L375" s="102"/>
      <c r="M375" s="102"/>
      <c r="N375" s="102"/>
      <c r="O375" s="102"/>
      <c r="P375" s="35"/>
    </row>
    <row r="376" spans="1:17" s="10" customFormat="1" ht="30" customHeight="1" x14ac:dyDescent="0.35">
      <c r="A376" s="102" t="s">
        <v>333</v>
      </c>
      <c r="B376" s="102"/>
      <c r="C376" s="102"/>
      <c r="D376" s="102"/>
      <c r="E376" s="102"/>
      <c r="F376" s="102"/>
      <c r="G376" s="102"/>
      <c r="H376" s="102"/>
      <c r="I376" s="102"/>
      <c r="J376" s="102"/>
      <c r="K376" s="102"/>
      <c r="L376" s="102"/>
      <c r="M376" s="102"/>
      <c r="N376" s="102"/>
      <c r="O376" s="102"/>
      <c r="P376" s="35"/>
    </row>
    <row r="377" spans="1:17" s="10" customFormat="1" ht="30" customHeight="1" x14ac:dyDescent="0.35">
      <c r="A377" s="102" t="s">
        <v>334</v>
      </c>
      <c r="B377" s="102"/>
      <c r="C377" s="102"/>
      <c r="D377" s="102"/>
      <c r="E377" s="102"/>
      <c r="F377" s="102"/>
      <c r="G377" s="102"/>
      <c r="H377" s="102"/>
      <c r="I377" s="102"/>
      <c r="J377" s="102"/>
      <c r="K377" s="102"/>
      <c r="L377" s="102"/>
      <c r="M377" s="102"/>
      <c r="N377" s="102"/>
      <c r="O377" s="102"/>
      <c r="P377" s="35"/>
    </row>
    <row r="378" spans="1:17" s="10" customFormat="1" ht="30" customHeight="1" x14ac:dyDescent="0.35">
      <c r="A378" s="102" t="s">
        <v>384</v>
      </c>
      <c r="B378" s="102"/>
      <c r="C378" s="102"/>
      <c r="D378" s="102"/>
      <c r="E378" s="102"/>
      <c r="F378" s="102"/>
      <c r="G378" s="102"/>
      <c r="H378" s="102"/>
      <c r="I378" s="102"/>
      <c r="J378" s="102"/>
      <c r="K378" s="102"/>
      <c r="L378" s="102"/>
      <c r="M378" s="102"/>
      <c r="N378" s="102"/>
      <c r="O378" s="102"/>
      <c r="P378" s="35"/>
    </row>
    <row r="379" spans="1:17" s="10" customFormat="1" ht="30" customHeight="1" x14ac:dyDescent="0.35">
      <c r="A379" s="102" t="s">
        <v>335</v>
      </c>
      <c r="B379" s="102"/>
      <c r="C379" s="102"/>
      <c r="D379" s="102"/>
      <c r="E379" s="102"/>
      <c r="F379" s="102"/>
      <c r="G379" s="102"/>
      <c r="H379" s="102"/>
      <c r="I379" s="102"/>
      <c r="J379" s="102"/>
      <c r="K379" s="102"/>
      <c r="L379" s="102"/>
      <c r="M379" s="102"/>
      <c r="N379" s="102"/>
      <c r="O379" s="102"/>
      <c r="P379" s="35"/>
    </row>
    <row r="380" spans="1:17" s="10" customFormat="1" ht="30" customHeight="1" x14ac:dyDescent="0.35">
      <c r="A380" s="102" t="s">
        <v>336</v>
      </c>
      <c r="B380" s="102"/>
      <c r="C380" s="102"/>
      <c r="D380" s="102"/>
      <c r="E380" s="102"/>
      <c r="F380" s="102"/>
      <c r="G380" s="102"/>
      <c r="H380" s="102"/>
      <c r="I380" s="102"/>
      <c r="J380" s="102"/>
      <c r="K380" s="102"/>
      <c r="L380" s="102"/>
      <c r="M380" s="102"/>
      <c r="N380" s="102"/>
      <c r="O380" s="102"/>
      <c r="P380" s="35"/>
    </row>
    <row r="381" spans="1:17" s="10" customFormat="1" ht="46.5" customHeight="1" x14ac:dyDescent="0.35">
      <c r="A381" s="102" t="s">
        <v>385</v>
      </c>
      <c r="B381" s="102"/>
      <c r="C381" s="102"/>
      <c r="D381" s="102"/>
      <c r="E381" s="102"/>
      <c r="F381" s="102"/>
      <c r="G381" s="102"/>
      <c r="H381" s="102"/>
      <c r="I381" s="102"/>
      <c r="J381" s="102"/>
      <c r="K381" s="102"/>
      <c r="L381" s="102"/>
      <c r="M381" s="102"/>
      <c r="N381" s="102"/>
      <c r="O381" s="102"/>
      <c r="P381" s="35"/>
    </row>
    <row r="382" spans="1:17" s="10" customFormat="1" x14ac:dyDescent="0.35">
      <c r="A382" s="102" t="s">
        <v>387</v>
      </c>
      <c r="B382" s="102"/>
      <c r="C382" s="102"/>
      <c r="D382" s="102"/>
      <c r="E382" s="102"/>
      <c r="F382" s="102"/>
      <c r="G382" s="102"/>
      <c r="H382" s="102"/>
      <c r="I382" s="102"/>
      <c r="J382" s="102"/>
      <c r="K382" s="102"/>
      <c r="L382" s="102"/>
      <c r="M382" s="102"/>
      <c r="N382" s="102"/>
      <c r="O382" s="102"/>
      <c r="P382" s="35"/>
    </row>
    <row r="383" spans="1:17" s="10" customFormat="1" ht="30" customHeight="1" x14ac:dyDescent="0.35">
      <c r="A383" s="102" t="s">
        <v>450</v>
      </c>
      <c r="B383" s="102"/>
      <c r="C383" s="102"/>
      <c r="D383" s="102"/>
      <c r="E383" s="102"/>
      <c r="F383" s="102"/>
      <c r="G383" s="102"/>
      <c r="H383" s="102"/>
      <c r="I383" s="102"/>
      <c r="J383" s="102"/>
      <c r="K383" s="102"/>
      <c r="L383" s="102"/>
      <c r="M383" s="102"/>
      <c r="N383" s="102"/>
      <c r="O383" s="102"/>
      <c r="P383" s="35"/>
    </row>
    <row r="384" spans="1:17" s="10" customFormat="1" ht="30" customHeight="1" x14ac:dyDescent="0.35">
      <c r="A384" s="102" t="s">
        <v>386</v>
      </c>
      <c r="B384" s="102"/>
      <c r="C384" s="102"/>
      <c r="D384" s="102"/>
      <c r="E384" s="102"/>
      <c r="F384" s="102"/>
      <c r="G384" s="102"/>
      <c r="H384" s="102"/>
      <c r="I384" s="102"/>
      <c r="J384" s="102"/>
      <c r="K384" s="102"/>
      <c r="L384" s="102"/>
      <c r="M384" s="102"/>
      <c r="N384" s="102"/>
      <c r="O384" s="102"/>
      <c r="P384" s="35"/>
    </row>
    <row r="385" spans="1:16" s="10" customFormat="1" ht="30" customHeight="1" x14ac:dyDescent="0.35">
      <c r="A385" s="102" t="s">
        <v>376</v>
      </c>
      <c r="B385" s="102"/>
      <c r="C385" s="102"/>
      <c r="D385" s="102"/>
      <c r="E385" s="102"/>
      <c r="F385" s="102"/>
      <c r="G385" s="102"/>
      <c r="H385" s="102"/>
      <c r="I385" s="102"/>
      <c r="J385" s="102"/>
      <c r="K385" s="102"/>
      <c r="L385" s="102"/>
      <c r="M385" s="102"/>
      <c r="N385" s="102"/>
      <c r="O385" s="102"/>
      <c r="P385" s="35"/>
    </row>
    <row r="386" spans="1:16" s="10" customFormat="1" ht="30" customHeight="1" x14ac:dyDescent="0.35">
      <c r="A386" s="102" t="s">
        <v>388</v>
      </c>
      <c r="B386" s="102"/>
      <c r="C386" s="102"/>
      <c r="D386" s="102"/>
      <c r="E386" s="102"/>
      <c r="F386" s="102"/>
      <c r="G386" s="102"/>
      <c r="H386" s="102"/>
      <c r="I386" s="102"/>
      <c r="J386" s="102"/>
      <c r="K386" s="102"/>
      <c r="L386" s="102"/>
      <c r="M386" s="102"/>
      <c r="N386" s="102"/>
      <c r="O386" s="102"/>
      <c r="P386" s="35"/>
    </row>
    <row r="387" spans="1:16" s="10" customFormat="1" x14ac:dyDescent="0.35">
      <c r="A387" s="30"/>
      <c r="B387" s="30"/>
      <c r="C387" s="30"/>
      <c r="D387" s="30"/>
      <c r="E387" s="30"/>
      <c r="F387" s="30"/>
      <c r="G387" s="30"/>
      <c r="H387" s="30"/>
      <c r="I387" s="30"/>
      <c r="J387" s="30"/>
      <c r="K387" s="30"/>
      <c r="L387" s="30"/>
      <c r="M387" s="30"/>
      <c r="N387" s="30"/>
      <c r="O387" s="30"/>
      <c r="P387" s="35"/>
    </row>
    <row r="388" spans="1:16" s="16" customFormat="1" x14ac:dyDescent="0.35">
      <c r="A388" s="13" t="s">
        <v>154</v>
      </c>
      <c r="B388" s="13"/>
      <c r="C388" s="13"/>
      <c r="D388" s="13"/>
      <c r="E388" s="13"/>
      <c r="F388" s="13"/>
      <c r="G388" s="13"/>
      <c r="H388" s="13"/>
      <c r="I388" s="13"/>
      <c r="J388" s="13"/>
      <c r="K388" s="13"/>
      <c r="L388" s="13"/>
      <c r="M388" s="13"/>
      <c r="N388" s="10"/>
      <c r="O388" s="10"/>
      <c r="P388" s="38"/>
    </row>
    <row r="389" spans="1:16" s="16" customFormat="1" x14ac:dyDescent="0.35">
      <c r="A389" s="133" t="s">
        <v>155</v>
      </c>
      <c r="B389" s="133"/>
      <c r="C389" s="133"/>
      <c r="D389" s="133"/>
      <c r="E389" s="133"/>
      <c r="F389" s="133"/>
      <c r="G389" s="133"/>
      <c r="H389" s="133"/>
      <c r="I389" s="133"/>
      <c r="J389" s="133"/>
      <c r="K389" s="133"/>
      <c r="L389" s="133"/>
      <c r="M389" s="133"/>
      <c r="N389" s="134"/>
      <c r="O389" s="134"/>
      <c r="P389" s="38"/>
    </row>
    <row r="390" spans="1:16" s="16" customFormat="1" x14ac:dyDescent="0.35">
      <c r="A390" s="11"/>
      <c r="B390" s="11"/>
      <c r="C390" s="11"/>
      <c r="D390" s="11"/>
      <c r="E390" s="11"/>
      <c r="F390" s="11"/>
      <c r="G390" s="11"/>
      <c r="H390" s="11"/>
      <c r="I390" s="11"/>
      <c r="J390" s="11"/>
      <c r="K390" s="11"/>
      <c r="L390" s="11"/>
      <c r="M390" s="11"/>
      <c r="N390" s="10"/>
      <c r="O390" s="10"/>
      <c r="P390" s="38"/>
    </row>
    <row r="391" spans="1:16" s="16" customFormat="1" ht="31.5" customHeight="1" x14ac:dyDescent="0.35">
      <c r="A391" s="10"/>
      <c r="B391" s="28" t="s">
        <v>156</v>
      </c>
      <c r="C391" s="132" t="s">
        <v>157</v>
      </c>
      <c r="D391" s="132"/>
      <c r="E391" s="132"/>
      <c r="F391" s="132"/>
      <c r="G391" s="132" t="s">
        <v>158</v>
      </c>
      <c r="H391" s="132"/>
      <c r="I391" s="132" t="s">
        <v>159</v>
      </c>
      <c r="J391" s="132"/>
      <c r="K391" s="132" t="s">
        <v>160</v>
      </c>
      <c r="L391" s="132"/>
      <c r="M391" s="28" t="s">
        <v>161</v>
      </c>
      <c r="N391" s="10"/>
      <c r="O391" s="10"/>
      <c r="P391" s="38"/>
    </row>
    <row r="392" spans="1:16" s="16" customFormat="1" ht="29.25" customHeight="1" x14ac:dyDescent="0.35">
      <c r="A392" s="10"/>
      <c r="B392" s="40" t="s">
        <v>415</v>
      </c>
      <c r="C392" s="92" t="s">
        <v>162</v>
      </c>
      <c r="D392" s="92"/>
      <c r="E392" s="92"/>
      <c r="F392" s="92"/>
      <c r="G392" s="93">
        <f>SUM(G393:G393)</f>
        <v>500555970</v>
      </c>
      <c r="H392" s="93"/>
      <c r="I392" s="93">
        <f>SUM(I393:I393)</f>
        <v>522874315.91000003</v>
      </c>
      <c r="J392" s="93"/>
      <c r="K392" s="93">
        <f>SUM(K393:K393)</f>
        <v>519659854.18000001</v>
      </c>
      <c r="L392" s="93"/>
      <c r="M392" s="41">
        <f t="shared" ref="M392:M398" si="10">+K392/I392</f>
        <v>0.99385232429249148</v>
      </c>
      <c r="N392" s="10"/>
      <c r="O392" s="10"/>
      <c r="P392" s="38"/>
    </row>
    <row r="393" spans="1:16" s="16" customFormat="1" ht="41.25" customHeight="1" x14ac:dyDescent="0.35">
      <c r="A393" s="10"/>
      <c r="B393" s="37" t="s">
        <v>414</v>
      </c>
      <c r="C393" s="126" t="s">
        <v>341</v>
      </c>
      <c r="D393" s="126"/>
      <c r="E393" s="126"/>
      <c r="F393" s="126"/>
      <c r="G393" s="127">
        <v>500555970</v>
      </c>
      <c r="H393" s="127"/>
      <c r="I393" s="127">
        <v>522874315.91000003</v>
      </c>
      <c r="J393" s="127"/>
      <c r="K393" s="127">
        <v>519659854.18000001</v>
      </c>
      <c r="L393" s="127"/>
      <c r="M393" s="42">
        <f t="shared" si="10"/>
        <v>0.99385232429249148</v>
      </c>
      <c r="N393" s="10"/>
      <c r="O393" s="10"/>
      <c r="P393" s="38"/>
    </row>
    <row r="394" spans="1:16" s="16" customFormat="1" ht="29.25" customHeight="1" x14ac:dyDescent="0.35">
      <c r="A394" s="10"/>
      <c r="B394" s="40" t="s">
        <v>416</v>
      </c>
      <c r="C394" s="92" t="s">
        <v>311</v>
      </c>
      <c r="D394" s="92"/>
      <c r="E394" s="92"/>
      <c r="F394" s="92"/>
      <c r="G394" s="93">
        <f>SUM(G395:G396)</f>
        <v>1307830981</v>
      </c>
      <c r="H394" s="93"/>
      <c r="I394" s="93">
        <f>SUM(I395:I396)</f>
        <v>1349555805.51</v>
      </c>
      <c r="J394" s="93"/>
      <c r="K394" s="93">
        <f>SUM(K395:K396)</f>
        <v>1319736521.99</v>
      </c>
      <c r="L394" s="93"/>
      <c r="M394" s="41">
        <f t="shared" si="10"/>
        <v>0.97790437164713528</v>
      </c>
      <c r="N394" s="10"/>
      <c r="O394" s="10"/>
      <c r="P394" s="38"/>
    </row>
    <row r="395" spans="1:16" s="16" customFormat="1" ht="29.25" customHeight="1" x14ac:dyDescent="0.35">
      <c r="A395" s="10"/>
      <c r="B395" s="37" t="s">
        <v>417</v>
      </c>
      <c r="C395" s="126" t="s">
        <v>312</v>
      </c>
      <c r="D395" s="126"/>
      <c r="E395" s="126"/>
      <c r="F395" s="126"/>
      <c r="G395" s="127">
        <v>846967563</v>
      </c>
      <c r="H395" s="127"/>
      <c r="I395" s="127">
        <v>870062284.10000002</v>
      </c>
      <c r="J395" s="127"/>
      <c r="K395" s="127">
        <v>861789595.24000001</v>
      </c>
      <c r="L395" s="127"/>
      <c r="M395" s="42">
        <f t="shared" si="10"/>
        <v>0.99049184292759296</v>
      </c>
      <c r="N395" s="10"/>
      <c r="O395" s="10"/>
      <c r="P395" s="38"/>
    </row>
    <row r="396" spans="1:16" s="16" customFormat="1" ht="29.25" customHeight="1" x14ac:dyDescent="0.35">
      <c r="A396" s="10"/>
      <c r="B396" s="37" t="s">
        <v>418</v>
      </c>
      <c r="C396" s="126" t="s">
        <v>313</v>
      </c>
      <c r="D396" s="126"/>
      <c r="E396" s="126"/>
      <c r="F396" s="126"/>
      <c r="G396" s="127">
        <v>460863418</v>
      </c>
      <c r="H396" s="127"/>
      <c r="I396" s="127">
        <v>479493521.41000003</v>
      </c>
      <c r="J396" s="127"/>
      <c r="K396" s="127">
        <v>457946926.75</v>
      </c>
      <c r="L396" s="127"/>
      <c r="M396" s="42">
        <f t="shared" si="10"/>
        <v>0.95506384612530315</v>
      </c>
      <c r="N396" s="10"/>
      <c r="O396" s="10"/>
      <c r="P396" s="38"/>
    </row>
    <row r="397" spans="1:16" s="16" customFormat="1" ht="29.25" customHeight="1" x14ac:dyDescent="0.35">
      <c r="A397" s="10"/>
      <c r="B397" s="40" t="s">
        <v>419</v>
      </c>
      <c r="C397" s="92" t="s">
        <v>314</v>
      </c>
      <c r="D397" s="92"/>
      <c r="E397" s="92"/>
      <c r="F397" s="92"/>
      <c r="G397" s="93">
        <f>SUM(G398:G399)</f>
        <v>1238816150</v>
      </c>
      <c r="H397" s="93"/>
      <c r="I397" s="93">
        <f>SUM(I398:I399)</f>
        <v>1212366647.6800001</v>
      </c>
      <c r="J397" s="93"/>
      <c r="K397" s="93">
        <f>SUM(K398:K399)</f>
        <v>1083286888.4199998</v>
      </c>
      <c r="L397" s="93"/>
      <c r="M397" s="41">
        <f t="shared" si="10"/>
        <v>0.89353075696448026</v>
      </c>
      <c r="N397" s="10"/>
      <c r="O397" s="10"/>
      <c r="P397" s="38"/>
    </row>
    <row r="398" spans="1:16" s="10" customFormat="1" ht="34" customHeight="1" x14ac:dyDescent="0.35">
      <c r="B398" s="37" t="s">
        <v>420</v>
      </c>
      <c r="C398" s="126" t="s">
        <v>342</v>
      </c>
      <c r="D398" s="126"/>
      <c r="E398" s="126"/>
      <c r="F398" s="126"/>
      <c r="G398" s="127">
        <v>1234018332</v>
      </c>
      <c r="H398" s="127"/>
      <c r="I398" s="127">
        <v>1207222467.2</v>
      </c>
      <c r="J398" s="127"/>
      <c r="K398" s="127">
        <v>1078152028.5799999</v>
      </c>
      <c r="L398" s="127"/>
      <c r="M398" s="42">
        <f t="shared" si="10"/>
        <v>0.893084794123023</v>
      </c>
      <c r="P398" s="35"/>
    </row>
    <row r="399" spans="1:16" s="10" customFormat="1" ht="29.25" customHeight="1" x14ac:dyDescent="0.35">
      <c r="B399" s="37" t="s">
        <v>421</v>
      </c>
      <c r="C399" s="126" t="s">
        <v>343</v>
      </c>
      <c r="D399" s="126"/>
      <c r="E399" s="126"/>
      <c r="F399" s="126"/>
      <c r="G399" s="127">
        <v>4797818</v>
      </c>
      <c r="H399" s="127"/>
      <c r="I399" s="127">
        <v>5144180.4800000004</v>
      </c>
      <c r="J399" s="127"/>
      <c r="K399" s="127">
        <v>5134859.84</v>
      </c>
      <c r="L399" s="127"/>
      <c r="M399" s="42">
        <f t="shared" ref="M399" si="11">+K399/I399</f>
        <v>0.99818811955835562</v>
      </c>
      <c r="P399" s="35"/>
    </row>
    <row r="400" spans="1:16" s="10" customFormat="1" ht="24.75" customHeight="1" x14ac:dyDescent="0.35">
      <c r="B400" s="56" t="s">
        <v>78</v>
      </c>
      <c r="C400" s="56"/>
      <c r="D400" s="56"/>
      <c r="E400" s="56"/>
      <c r="F400" s="56"/>
      <c r="G400" s="130">
        <f>+G392+G394+G397</f>
        <v>3047203101</v>
      </c>
      <c r="H400" s="130"/>
      <c r="I400" s="130">
        <f>+I397+I394+I392</f>
        <v>3084796769.0999999</v>
      </c>
      <c r="J400" s="130"/>
      <c r="K400" s="108">
        <f>+K392+K394+K397</f>
        <v>2922683264.5900002</v>
      </c>
      <c r="L400" s="109"/>
      <c r="M400" s="4">
        <f>+K400/I400</f>
        <v>0.94744759002153101</v>
      </c>
      <c r="P400" s="35"/>
    </row>
    <row r="401" spans="1:16" s="10" customFormat="1" x14ac:dyDescent="0.35">
      <c r="A401" s="11"/>
      <c r="B401" s="11"/>
      <c r="C401" s="11"/>
      <c r="D401" s="11"/>
      <c r="E401" s="11"/>
      <c r="F401" s="11"/>
      <c r="G401" s="11"/>
      <c r="H401" s="11"/>
      <c r="I401" s="131"/>
      <c r="J401" s="131"/>
      <c r="K401" s="11"/>
      <c r="L401" s="11"/>
      <c r="M401" s="11"/>
      <c r="P401" s="35"/>
    </row>
    <row r="402" spans="1:16" s="10" customFormat="1" x14ac:dyDescent="0.35">
      <c r="A402" s="11" t="s">
        <v>205</v>
      </c>
      <c r="B402" s="11"/>
      <c r="C402" s="11"/>
      <c r="D402" s="11"/>
      <c r="E402" s="11"/>
      <c r="F402" s="11"/>
      <c r="G402" s="11"/>
      <c r="H402" s="11"/>
      <c r="I402" s="11"/>
      <c r="J402" s="11"/>
      <c r="K402" s="11"/>
      <c r="L402" s="11"/>
      <c r="M402" s="11"/>
      <c r="N402" s="11"/>
      <c r="O402" s="11"/>
      <c r="P402" s="35"/>
    </row>
    <row r="403" spans="1:16" s="10" customFormat="1" x14ac:dyDescent="0.35">
      <c r="A403" s="11"/>
      <c r="B403" s="11"/>
      <c r="C403" s="11"/>
      <c r="D403" s="11"/>
      <c r="E403" s="11"/>
      <c r="F403" s="11"/>
      <c r="G403" s="11"/>
      <c r="H403" s="11"/>
      <c r="I403" s="11"/>
      <c r="J403" s="11"/>
      <c r="K403" s="11"/>
      <c r="L403" s="11"/>
      <c r="M403" s="11"/>
      <c r="N403" s="11"/>
      <c r="O403" s="11"/>
      <c r="P403" s="35"/>
    </row>
    <row r="404" spans="1:16" s="10" customFormat="1" ht="25.5" customHeight="1" x14ac:dyDescent="0.35">
      <c r="B404" s="118" t="s">
        <v>3</v>
      </c>
      <c r="C404" s="119"/>
      <c r="D404" s="119"/>
      <c r="E404" s="119"/>
      <c r="F404" s="120"/>
      <c r="G404" s="105" t="s">
        <v>4</v>
      </c>
      <c r="H404" s="106"/>
      <c r="I404" s="11"/>
      <c r="J404" s="11"/>
      <c r="K404" s="11"/>
      <c r="L404" s="11"/>
      <c r="M404" s="11"/>
      <c r="N404" s="11"/>
      <c r="P404" s="35"/>
    </row>
    <row r="405" spans="1:16" s="10" customFormat="1" ht="25.5" customHeight="1" x14ac:dyDescent="0.35">
      <c r="B405" s="5" t="s">
        <v>179</v>
      </c>
      <c r="C405" s="115" t="s">
        <v>180</v>
      </c>
      <c r="D405" s="115"/>
      <c r="E405" s="115"/>
      <c r="F405" s="115"/>
      <c r="G405" s="116">
        <v>3084863816.9400001</v>
      </c>
      <c r="H405" s="117"/>
      <c r="I405" s="11"/>
      <c r="K405" s="11"/>
      <c r="L405" s="11"/>
      <c r="M405" s="11"/>
      <c r="N405" s="11"/>
      <c r="P405" s="35"/>
    </row>
    <row r="406" spans="1:16" s="10" customFormat="1" ht="25.5" customHeight="1" x14ac:dyDescent="0.35">
      <c r="B406" s="5" t="s">
        <v>181</v>
      </c>
      <c r="C406" s="115" t="s">
        <v>182</v>
      </c>
      <c r="D406" s="115"/>
      <c r="E406" s="115"/>
      <c r="F406" s="115"/>
      <c r="G406" s="116">
        <f>SUM(G407:G412)</f>
        <v>38.86</v>
      </c>
      <c r="H406" s="117"/>
      <c r="I406" s="11"/>
      <c r="J406" s="11"/>
      <c r="K406" s="11"/>
      <c r="L406" s="11"/>
      <c r="M406" s="11"/>
      <c r="N406" s="11"/>
      <c r="P406" s="35"/>
    </row>
    <row r="407" spans="1:16" s="10" customFormat="1" ht="27" hidden="1" customHeight="1" x14ac:dyDescent="0.35">
      <c r="B407" s="6" t="s">
        <v>183</v>
      </c>
      <c r="C407" s="107" t="s">
        <v>184</v>
      </c>
      <c r="D407" s="107"/>
      <c r="E407" s="107"/>
      <c r="F407" s="107"/>
      <c r="G407" s="128">
        <v>0</v>
      </c>
      <c r="H407" s="129"/>
      <c r="I407" s="11"/>
      <c r="J407" s="11"/>
      <c r="K407" s="11"/>
      <c r="L407" s="11"/>
      <c r="M407" s="11"/>
      <c r="N407" s="11"/>
      <c r="P407" s="35"/>
    </row>
    <row r="408" spans="1:16" s="10" customFormat="1" ht="30.75" hidden="1" customHeight="1" x14ac:dyDescent="0.35">
      <c r="B408" s="6" t="s">
        <v>185</v>
      </c>
      <c r="C408" s="107" t="s">
        <v>186</v>
      </c>
      <c r="D408" s="107"/>
      <c r="E408" s="107"/>
      <c r="F408" s="107"/>
      <c r="G408" s="95">
        <v>0</v>
      </c>
      <c r="H408" s="96"/>
      <c r="I408" s="11"/>
      <c r="J408" s="11"/>
      <c r="K408" s="11"/>
      <c r="L408" s="11"/>
      <c r="M408" s="11"/>
      <c r="N408" s="11"/>
      <c r="P408" s="35"/>
    </row>
    <row r="409" spans="1:16" s="10" customFormat="1" ht="38.25" hidden="1" customHeight="1" x14ac:dyDescent="0.35">
      <c r="B409" s="6" t="s">
        <v>187</v>
      </c>
      <c r="C409" s="107" t="s">
        <v>188</v>
      </c>
      <c r="D409" s="107"/>
      <c r="E409" s="107"/>
      <c r="F409" s="107"/>
      <c r="G409" s="95">
        <v>0</v>
      </c>
      <c r="H409" s="96"/>
      <c r="I409" s="11"/>
      <c r="J409" s="11"/>
      <c r="K409" s="11"/>
      <c r="L409" s="11"/>
      <c r="M409" s="11"/>
      <c r="N409" s="11"/>
      <c r="P409" s="35"/>
    </row>
    <row r="410" spans="1:16" s="10" customFormat="1" ht="27" hidden="1" customHeight="1" x14ac:dyDescent="0.35">
      <c r="B410" s="6" t="s">
        <v>189</v>
      </c>
      <c r="C410" s="107" t="s">
        <v>190</v>
      </c>
      <c r="D410" s="107"/>
      <c r="E410" s="107"/>
      <c r="F410" s="107"/>
      <c r="G410" s="95">
        <v>0</v>
      </c>
      <c r="H410" s="96"/>
      <c r="I410" s="11"/>
      <c r="J410" s="11"/>
      <c r="K410" s="11"/>
      <c r="L410" s="11"/>
      <c r="M410" s="11"/>
      <c r="N410" s="11"/>
      <c r="P410" s="35"/>
    </row>
    <row r="411" spans="1:16" s="10" customFormat="1" ht="25.5" customHeight="1" x14ac:dyDescent="0.35">
      <c r="B411" s="6" t="s">
        <v>191</v>
      </c>
      <c r="C411" s="107" t="s">
        <v>192</v>
      </c>
      <c r="D411" s="107"/>
      <c r="E411" s="107"/>
      <c r="F411" s="107"/>
      <c r="G411" s="95">
        <v>38.86</v>
      </c>
      <c r="H411" s="96"/>
      <c r="I411" s="11"/>
      <c r="J411" s="11"/>
      <c r="K411" s="11"/>
      <c r="L411" s="11"/>
      <c r="M411" s="11"/>
      <c r="N411" s="11"/>
      <c r="P411" s="35"/>
    </row>
    <row r="412" spans="1:16" s="10" customFormat="1" ht="30" hidden="1" customHeight="1" x14ac:dyDescent="0.35">
      <c r="B412" s="6" t="s">
        <v>193</v>
      </c>
      <c r="C412" s="107" t="s">
        <v>194</v>
      </c>
      <c r="D412" s="107"/>
      <c r="E412" s="107"/>
      <c r="F412" s="107"/>
      <c r="G412" s="95">
        <v>0</v>
      </c>
      <c r="H412" s="96"/>
      <c r="I412" s="11"/>
      <c r="J412" s="11"/>
      <c r="K412" s="11"/>
      <c r="L412" s="11"/>
      <c r="M412" s="11"/>
      <c r="N412" s="11"/>
      <c r="P412" s="35"/>
    </row>
    <row r="413" spans="1:16" s="10" customFormat="1" ht="30" hidden="1" customHeight="1" x14ac:dyDescent="0.35">
      <c r="B413" s="5" t="s">
        <v>195</v>
      </c>
      <c r="C413" s="115" t="s">
        <v>196</v>
      </c>
      <c r="D413" s="115"/>
      <c r="E413" s="115"/>
      <c r="F413" s="115"/>
      <c r="G413" s="116">
        <f>SUM(G414:G416)</f>
        <v>0</v>
      </c>
      <c r="H413" s="117"/>
      <c r="I413" s="11"/>
      <c r="J413" s="11"/>
      <c r="K413" s="11"/>
      <c r="L413" s="11"/>
      <c r="M413" s="11"/>
      <c r="N413" s="11"/>
      <c r="P413" s="35"/>
    </row>
    <row r="414" spans="1:16" s="10" customFormat="1" ht="30" hidden="1" customHeight="1" x14ac:dyDescent="0.35">
      <c r="B414" s="6" t="s">
        <v>197</v>
      </c>
      <c r="C414" s="107" t="s">
        <v>198</v>
      </c>
      <c r="D414" s="107"/>
      <c r="E414" s="107"/>
      <c r="F414" s="107"/>
      <c r="G414" s="95">
        <v>0</v>
      </c>
      <c r="H414" s="96"/>
      <c r="I414" s="11"/>
      <c r="J414" s="11"/>
      <c r="K414" s="11"/>
      <c r="L414" s="11"/>
      <c r="M414" s="11"/>
      <c r="N414" s="11"/>
      <c r="P414" s="35"/>
    </row>
    <row r="415" spans="1:16" s="10" customFormat="1" ht="30" hidden="1" customHeight="1" x14ac:dyDescent="0.35">
      <c r="B415" s="6" t="s">
        <v>199</v>
      </c>
      <c r="C415" s="107" t="s">
        <v>200</v>
      </c>
      <c r="D415" s="107"/>
      <c r="E415" s="107"/>
      <c r="F415" s="107"/>
      <c r="G415" s="95">
        <v>0</v>
      </c>
      <c r="H415" s="96"/>
      <c r="I415" s="11"/>
      <c r="J415" s="11"/>
      <c r="K415" s="11"/>
      <c r="L415" s="11"/>
      <c r="M415" s="11"/>
      <c r="N415" s="11"/>
      <c r="P415" s="35"/>
    </row>
    <row r="416" spans="1:16" s="10" customFormat="1" ht="30" hidden="1" customHeight="1" x14ac:dyDescent="0.35">
      <c r="B416" s="6" t="s">
        <v>201</v>
      </c>
      <c r="C416" s="107" t="s">
        <v>202</v>
      </c>
      <c r="D416" s="107"/>
      <c r="E416" s="107"/>
      <c r="F416" s="107"/>
      <c r="G416" s="95"/>
      <c r="H416" s="96"/>
      <c r="I416" s="11"/>
      <c r="J416" s="11"/>
      <c r="K416" s="11"/>
      <c r="L416" s="11"/>
      <c r="M416" s="11"/>
      <c r="N416" s="11"/>
      <c r="P416" s="35"/>
    </row>
    <row r="417" spans="1:16" s="10" customFormat="1" ht="25.5" customHeight="1" x14ac:dyDescent="0.35">
      <c r="B417" s="7" t="s">
        <v>203</v>
      </c>
      <c r="C417" s="114" t="s">
        <v>204</v>
      </c>
      <c r="D417" s="114"/>
      <c r="E417" s="114"/>
      <c r="F417" s="114"/>
      <c r="G417" s="105">
        <f>+G405+G406-G413</f>
        <v>3084863855.8000002</v>
      </c>
      <c r="H417" s="106"/>
      <c r="I417" s="11"/>
      <c r="J417" s="11"/>
      <c r="K417" s="11"/>
      <c r="L417" s="11"/>
      <c r="M417" s="11"/>
      <c r="N417" s="11"/>
      <c r="P417" s="47"/>
    </row>
    <row r="418" spans="1:16" s="10" customFormat="1" x14ac:dyDescent="0.35">
      <c r="A418" s="11"/>
      <c r="B418" s="11"/>
      <c r="C418" s="11"/>
      <c r="D418" s="11"/>
      <c r="E418" s="11"/>
      <c r="F418" s="11"/>
      <c r="G418" s="11"/>
      <c r="H418" s="11"/>
      <c r="I418" s="11"/>
      <c r="J418" s="11"/>
      <c r="K418" s="11"/>
      <c r="L418" s="11"/>
      <c r="M418" s="11"/>
      <c r="P418" s="35"/>
    </row>
    <row r="419" spans="1:16" s="10" customFormat="1" ht="24.75" customHeight="1" x14ac:dyDescent="0.35">
      <c r="A419" s="11" t="s">
        <v>253</v>
      </c>
      <c r="B419" s="11"/>
      <c r="C419" s="11"/>
      <c r="D419" s="11"/>
      <c r="E419" s="11"/>
      <c r="F419" s="11"/>
      <c r="G419" s="11"/>
      <c r="H419" s="11"/>
      <c r="I419" s="11"/>
      <c r="J419" s="11"/>
      <c r="K419" s="11"/>
      <c r="L419" s="11"/>
      <c r="M419" s="11"/>
      <c r="O419" s="11"/>
      <c r="P419" s="35"/>
    </row>
    <row r="420" spans="1:16" s="10" customFormat="1" x14ac:dyDescent="0.35">
      <c r="A420" s="11"/>
      <c r="B420" s="11"/>
      <c r="C420" s="11"/>
      <c r="D420" s="11"/>
      <c r="E420" s="11"/>
      <c r="F420" s="11"/>
      <c r="G420" s="11"/>
      <c r="H420" s="11"/>
      <c r="I420" s="11"/>
      <c r="J420" s="11"/>
      <c r="K420" s="11"/>
      <c r="L420" s="11"/>
      <c r="M420" s="11"/>
      <c r="O420" s="11"/>
      <c r="P420" s="35"/>
    </row>
    <row r="421" spans="1:16" s="10" customFormat="1" ht="27" customHeight="1" x14ac:dyDescent="0.35">
      <c r="B421" s="118" t="s">
        <v>3</v>
      </c>
      <c r="C421" s="119"/>
      <c r="D421" s="119"/>
      <c r="E421" s="119"/>
      <c r="F421" s="120"/>
      <c r="G421" s="105" t="s">
        <v>4</v>
      </c>
      <c r="H421" s="106"/>
      <c r="I421" s="11"/>
      <c r="J421" s="11"/>
      <c r="K421" s="11"/>
      <c r="L421" s="11"/>
      <c r="M421" s="11"/>
      <c r="P421" s="35"/>
    </row>
    <row r="422" spans="1:16" s="10" customFormat="1" ht="27" customHeight="1" x14ac:dyDescent="0.35">
      <c r="B422" s="5" t="s">
        <v>179</v>
      </c>
      <c r="C422" s="115" t="s">
        <v>206</v>
      </c>
      <c r="D422" s="115"/>
      <c r="E422" s="115"/>
      <c r="F422" s="115"/>
      <c r="G422" s="116">
        <v>2922683264.5900002</v>
      </c>
      <c r="H422" s="117"/>
      <c r="I422" s="11"/>
      <c r="J422" s="11"/>
      <c r="K422" s="11"/>
      <c r="L422" s="11"/>
      <c r="M422" s="11"/>
      <c r="P422" s="35"/>
    </row>
    <row r="423" spans="1:16" s="10" customFormat="1" ht="27" customHeight="1" x14ac:dyDescent="0.35">
      <c r="B423" s="5" t="s">
        <v>181</v>
      </c>
      <c r="C423" s="115" t="s">
        <v>207</v>
      </c>
      <c r="D423" s="115"/>
      <c r="E423" s="115"/>
      <c r="F423" s="115"/>
      <c r="G423" s="116">
        <f>SUM(G424:G444)</f>
        <v>147977830.31</v>
      </c>
      <c r="H423" s="117"/>
      <c r="I423" s="11"/>
      <c r="J423" s="11"/>
      <c r="K423" s="11"/>
      <c r="L423" s="11"/>
      <c r="M423" s="11"/>
      <c r="P423" s="35"/>
    </row>
    <row r="424" spans="1:16" s="10" customFormat="1" ht="32.25" hidden="1" customHeight="1" x14ac:dyDescent="0.35">
      <c r="B424" s="6" t="s">
        <v>183</v>
      </c>
      <c r="C424" s="107" t="s">
        <v>208</v>
      </c>
      <c r="D424" s="107"/>
      <c r="E424" s="107"/>
      <c r="F424" s="107"/>
      <c r="G424" s="95">
        <v>0</v>
      </c>
      <c r="H424" s="96"/>
      <c r="I424" s="11"/>
      <c r="J424" s="11"/>
      <c r="K424" s="11"/>
      <c r="L424" s="11"/>
      <c r="M424" s="11"/>
      <c r="P424" s="35"/>
    </row>
    <row r="425" spans="1:16" s="10" customFormat="1" ht="32.25" hidden="1" customHeight="1" x14ac:dyDescent="0.35">
      <c r="B425" s="6" t="s">
        <v>185</v>
      </c>
      <c r="C425" s="107" t="s">
        <v>209</v>
      </c>
      <c r="D425" s="107"/>
      <c r="E425" s="107"/>
      <c r="F425" s="107"/>
      <c r="G425" s="95">
        <v>0</v>
      </c>
      <c r="H425" s="96"/>
      <c r="I425" s="11"/>
      <c r="J425" s="11"/>
      <c r="K425" s="11"/>
      <c r="L425" s="11"/>
      <c r="M425" s="11"/>
      <c r="P425" s="35"/>
    </row>
    <row r="426" spans="1:16" s="10" customFormat="1" ht="27" customHeight="1" x14ac:dyDescent="0.35">
      <c r="B426" s="6" t="s">
        <v>187</v>
      </c>
      <c r="C426" s="97" t="s">
        <v>210</v>
      </c>
      <c r="D426" s="97"/>
      <c r="E426" s="97"/>
      <c r="F426" s="97"/>
      <c r="G426" s="95">
        <v>52724103.130000003</v>
      </c>
      <c r="H426" s="96"/>
      <c r="I426" s="11"/>
      <c r="J426" s="11"/>
      <c r="K426" s="11"/>
      <c r="L426" s="11"/>
      <c r="M426" s="11"/>
      <c r="P426" s="35"/>
    </row>
    <row r="427" spans="1:16" s="10" customFormat="1" ht="27" customHeight="1" x14ac:dyDescent="0.35">
      <c r="B427" s="6" t="s">
        <v>189</v>
      </c>
      <c r="C427" s="97" t="s">
        <v>211</v>
      </c>
      <c r="D427" s="97"/>
      <c r="E427" s="97"/>
      <c r="F427" s="97"/>
      <c r="G427" s="95">
        <v>15915923.119999999</v>
      </c>
      <c r="H427" s="96"/>
      <c r="I427" s="11"/>
      <c r="J427" s="11"/>
      <c r="K427" s="11"/>
      <c r="L427" s="11"/>
      <c r="M427" s="11"/>
      <c r="P427" s="35"/>
    </row>
    <row r="428" spans="1:16" s="10" customFormat="1" ht="27" customHeight="1" x14ac:dyDescent="0.35">
      <c r="B428" s="6" t="s">
        <v>191</v>
      </c>
      <c r="C428" s="97" t="s">
        <v>212</v>
      </c>
      <c r="D428" s="97"/>
      <c r="E428" s="97"/>
      <c r="F428" s="97"/>
      <c r="G428" s="95">
        <v>167371.72</v>
      </c>
      <c r="H428" s="96"/>
      <c r="I428" s="11"/>
      <c r="J428" s="11"/>
      <c r="K428" s="11"/>
      <c r="L428" s="11"/>
      <c r="M428" s="11"/>
      <c r="P428" s="35"/>
    </row>
    <row r="429" spans="1:16" s="10" customFormat="1" x14ac:dyDescent="0.35">
      <c r="B429" s="6" t="s">
        <v>193</v>
      </c>
      <c r="C429" s="97" t="s">
        <v>276</v>
      </c>
      <c r="D429" s="97"/>
      <c r="E429" s="97"/>
      <c r="F429" s="97"/>
      <c r="G429" s="95">
        <v>60576371.039999999</v>
      </c>
      <c r="H429" s="96"/>
      <c r="I429" s="11"/>
      <c r="J429" s="11"/>
      <c r="K429" s="11"/>
      <c r="L429" s="11"/>
      <c r="M429" s="11"/>
      <c r="P429" s="35"/>
    </row>
    <row r="430" spans="1:16" s="10" customFormat="1" ht="27" hidden="1" customHeight="1" x14ac:dyDescent="0.35">
      <c r="B430" s="6" t="s">
        <v>213</v>
      </c>
      <c r="C430" s="97" t="s">
        <v>214</v>
      </c>
      <c r="D430" s="97"/>
      <c r="E430" s="97"/>
      <c r="F430" s="97"/>
      <c r="G430" s="95">
        <v>0</v>
      </c>
      <c r="H430" s="96"/>
      <c r="I430" s="11"/>
      <c r="J430" s="11"/>
      <c r="K430" s="11"/>
      <c r="L430" s="11"/>
      <c r="M430" s="11"/>
      <c r="P430" s="35"/>
    </row>
    <row r="431" spans="1:16" s="10" customFormat="1" ht="27" customHeight="1" x14ac:dyDescent="0.35">
      <c r="B431" s="6" t="s">
        <v>215</v>
      </c>
      <c r="C431" s="97" t="s">
        <v>216</v>
      </c>
      <c r="D431" s="97"/>
      <c r="E431" s="97"/>
      <c r="F431" s="97"/>
      <c r="G431" s="95">
        <v>9088750.3599999994</v>
      </c>
      <c r="H431" s="96"/>
      <c r="I431" s="11"/>
      <c r="J431" s="11"/>
      <c r="K431" s="11"/>
      <c r="L431" s="11"/>
      <c r="M431" s="11"/>
      <c r="P431" s="35"/>
    </row>
    <row r="432" spans="1:16" s="10" customFormat="1" ht="27" hidden="1" customHeight="1" x14ac:dyDescent="0.35">
      <c r="B432" s="6" t="s">
        <v>217</v>
      </c>
      <c r="C432" s="97" t="s">
        <v>218</v>
      </c>
      <c r="D432" s="97"/>
      <c r="E432" s="97"/>
      <c r="F432" s="97"/>
      <c r="G432" s="95">
        <v>0</v>
      </c>
      <c r="H432" s="96"/>
      <c r="I432" s="11"/>
      <c r="J432" s="11"/>
      <c r="K432" s="11"/>
      <c r="L432" s="11"/>
      <c r="M432" s="11"/>
      <c r="P432" s="35"/>
    </row>
    <row r="433" spans="2:16" s="10" customFormat="1" ht="27" hidden="1" customHeight="1" x14ac:dyDescent="0.35">
      <c r="B433" s="6" t="s">
        <v>219</v>
      </c>
      <c r="C433" s="97" t="s">
        <v>220</v>
      </c>
      <c r="D433" s="97"/>
      <c r="E433" s="97"/>
      <c r="F433" s="97"/>
      <c r="G433" s="95">
        <v>0</v>
      </c>
      <c r="H433" s="96"/>
      <c r="I433" s="11"/>
      <c r="J433" s="11"/>
      <c r="K433" s="11"/>
      <c r="L433" s="11"/>
      <c r="M433" s="11"/>
      <c r="P433" s="35"/>
    </row>
    <row r="434" spans="2:16" s="10" customFormat="1" x14ac:dyDescent="0.35">
      <c r="B434" s="6" t="s">
        <v>221</v>
      </c>
      <c r="C434" s="97" t="s">
        <v>390</v>
      </c>
      <c r="D434" s="97"/>
      <c r="E434" s="97"/>
      <c r="F434" s="97"/>
      <c r="G434" s="95">
        <v>9505310.9399999995</v>
      </c>
      <c r="H434" s="96"/>
      <c r="I434" s="11"/>
      <c r="J434" s="11"/>
      <c r="K434" s="11"/>
      <c r="L434" s="11"/>
      <c r="M434" s="11"/>
      <c r="P434" s="35"/>
    </row>
    <row r="435" spans="2:16" s="10" customFormat="1" ht="32.25" hidden="1" customHeight="1" x14ac:dyDescent="0.35">
      <c r="B435" s="6" t="s">
        <v>222</v>
      </c>
      <c r="C435" s="97" t="s">
        <v>223</v>
      </c>
      <c r="D435" s="97"/>
      <c r="E435" s="97"/>
      <c r="F435" s="97"/>
      <c r="G435" s="124">
        <v>0</v>
      </c>
      <c r="H435" s="125"/>
      <c r="I435" s="11"/>
      <c r="J435" s="11"/>
      <c r="K435" s="11"/>
      <c r="L435" s="11"/>
      <c r="M435" s="11"/>
      <c r="P435" s="35"/>
    </row>
    <row r="436" spans="2:16" s="10" customFormat="1" ht="32.25" hidden="1" customHeight="1" x14ac:dyDescent="0.35">
      <c r="B436" s="6" t="s">
        <v>224</v>
      </c>
      <c r="C436" s="97" t="s">
        <v>225</v>
      </c>
      <c r="D436" s="97"/>
      <c r="E436" s="97"/>
      <c r="F436" s="97"/>
      <c r="G436" s="95"/>
      <c r="H436" s="96"/>
      <c r="I436" s="11"/>
      <c r="J436" s="11"/>
      <c r="K436" s="11"/>
      <c r="L436" s="11"/>
      <c r="M436" s="11"/>
      <c r="P436" s="35"/>
    </row>
    <row r="437" spans="2:16" s="10" customFormat="1" ht="32.25" hidden="1" customHeight="1" x14ac:dyDescent="0.35">
      <c r="B437" s="6" t="s">
        <v>226</v>
      </c>
      <c r="C437" s="97" t="s">
        <v>227</v>
      </c>
      <c r="D437" s="97"/>
      <c r="E437" s="97"/>
      <c r="F437" s="97"/>
      <c r="G437" s="95"/>
      <c r="H437" s="96"/>
      <c r="I437" s="11"/>
      <c r="J437" s="11"/>
      <c r="K437" s="11"/>
      <c r="L437" s="11"/>
      <c r="M437" s="11"/>
      <c r="P437" s="35"/>
    </row>
    <row r="438" spans="2:16" s="10" customFormat="1" ht="32.25" hidden="1" customHeight="1" x14ac:dyDescent="0.35">
      <c r="B438" s="6" t="s">
        <v>228</v>
      </c>
      <c r="C438" s="97" t="s">
        <v>229</v>
      </c>
      <c r="D438" s="97"/>
      <c r="E438" s="97"/>
      <c r="F438" s="97"/>
      <c r="G438" s="95"/>
      <c r="H438" s="96"/>
      <c r="I438" s="11"/>
      <c r="J438" s="11"/>
      <c r="K438" s="11"/>
      <c r="L438" s="11"/>
      <c r="M438" s="11"/>
      <c r="P438" s="35"/>
    </row>
    <row r="439" spans="2:16" s="10" customFormat="1" ht="32.25" hidden="1" customHeight="1" x14ac:dyDescent="0.35">
      <c r="B439" s="6" t="s">
        <v>230</v>
      </c>
      <c r="C439" s="97" t="s">
        <v>231</v>
      </c>
      <c r="D439" s="97"/>
      <c r="E439" s="97"/>
      <c r="F439" s="97"/>
      <c r="G439" s="95"/>
      <c r="H439" s="96"/>
      <c r="I439" s="11"/>
      <c r="J439" s="11"/>
      <c r="K439" s="11"/>
      <c r="L439" s="11"/>
      <c r="M439" s="11"/>
      <c r="P439" s="35"/>
    </row>
    <row r="440" spans="2:16" s="10" customFormat="1" ht="32.25" hidden="1" customHeight="1" x14ac:dyDescent="0.35">
      <c r="B440" s="6" t="s">
        <v>232</v>
      </c>
      <c r="C440" s="97" t="s">
        <v>233</v>
      </c>
      <c r="D440" s="97"/>
      <c r="E440" s="97"/>
      <c r="F440" s="97"/>
      <c r="G440" s="95"/>
      <c r="H440" s="96"/>
      <c r="I440" s="11"/>
      <c r="J440" s="11"/>
      <c r="K440" s="11"/>
      <c r="L440" s="11"/>
      <c r="M440" s="11"/>
      <c r="P440" s="35"/>
    </row>
    <row r="441" spans="2:16" s="10" customFormat="1" ht="32.25" hidden="1" customHeight="1" x14ac:dyDescent="0.35">
      <c r="B441" s="6" t="s">
        <v>234</v>
      </c>
      <c r="C441" s="97" t="s">
        <v>277</v>
      </c>
      <c r="D441" s="97"/>
      <c r="E441" s="97"/>
      <c r="F441" s="97"/>
      <c r="G441" s="95"/>
      <c r="H441" s="96"/>
      <c r="I441" s="11"/>
      <c r="J441" s="11"/>
      <c r="K441" s="11"/>
      <c r="L441" s="11"/>
      <c r="M441" s="11"/>
      <c r="P441" s="35"/>
    </row>
    <row r="442" spans="2:16" s="10" customFormat="1" ht="32.25" hidden="1" customHeight="1" x14ac:dyDescent="0.35">
      <c r="B442" s="6" t="s">
        <v>235</v>
      </c>
      <c r="C442" s="97" t="s">
        <v>236</v>
      </c>
      <c r="D442" s="97"/>
      <c r="E442" s="97"/>
      <c r="F442" s="97"/>
      <c r="G442" s="95"/>
      <c r="H442" s="96"/>
      <c r="I442" s="11"/>
      <c r="J442" s="11"/>
      <c r="K442" s="11"/>
      <c r="L442" s="11"/>
      <c r="M442" s="11"/>
      <c r="P442" s="35"/>
    </row>
    <row r="443" spans="2:16" s="10" customFormat="1" ht="32.25" hidden="1" customHeight="1" x14ac:dyDescent="0.35">
      <c r="B443" s="6" t="s">
        <v>237</v>
      </c>
      <c r="C443" s="97" t="s">
        <v>238</v>
      </c>
      <c r="D443" s="97"/>
      <c r="E443" s="97"/>
      <c r="F443" s="97"/>
      <c r="G443" s="95"/>
      <c r="H443" s="96"/>
      <c r="I443" s="11"/>
      <c r="J443" s="11"/>
      <c r="K443" s="11"/>
      <c r="L443" s="11"/>
      <c r="M443" s="11"/>
      <c r="P443" s="35"/>
    </row>
    <row r="444" spans="2:16" s="10" customFormat="1" ht="32.25" hidden="1" customHeight="1" x14ac:dyDescent="0.35">
      <c r="B444" s="6" t="s">
        <v>239</v>
      </c>
      <c r="C444" s="97" t="s">
        <v>240</v>
      </c>
      <c r="D444" s="97"/>
      <c r="E444" s="97"/>
      <c r="F444" s="97"/>
      <c r="G444" s="95"/>
      <c r="H444" s="96"/>
      <c r="I444" s="11"/>
      <c r="J444" s="11"/>
      <c r="K444" s="11"/>
      <c r="L444" s="11"/>
      <c r="M444" s="11"/>
      <c r="P444" s="35"/>
    </row>
    <row r="445" spans="2:16" s="10" customFormat="1" ht="25.5" customHeight="1" x14ac:dyDescent="0.35">
      <c r="B445" s="5" t="s">
        <v>195</v>
      </c>
      <c r="C445" s="115" t="s">
        <v>241</v>
      </c>
      <c r="D445" s="115"/>
      <c r="E445" s="115"/>
      <c r="F445" s="115"/>
      <c r="G445" s="116">
        <f>SUM(G446:G452)</f>
        <v>22152006.099999998</v>
      </c>
      <c r="H445" s="117"/>
      <c r="I445" s="11"/>
      <c r="J445" s="11"/>
      <c r="K445" s="11"/>
      <c r="L445" s="11"/>
      <c r="M445" s="11"/>
      <c r="P445" s="35"/>
    </row>
    <row r="446" spans="2:16" s="10" customFormat="1" ht="42" customHeight="1" x14ac:dyDescent="0.35">
      <c r="B446" s="6" t="s">
        <v>197</v>
      </c>
      <c r="C446" s="97" t="s">
        <v>278</v>
      </c>
      <c r="D446" s="97"/>
      <c r="E446" s="97"/>
      <c r="F446" s="97"/>
      <c r="G446" s="95">
        <v>22152000.739999998</v>
      </c>
      <c r="H446" s="96"/>
      <c r="I446" s="11"/>
      <c r="J446" s="11"/>
      <c r="K446" s="11"/>
      <c r="L446" s="11"/>
      <c r="M446" s="11"/>
      <c r="P446" s="35"/>
    </row>
    <row r="447" spans="2:16" s="10" customFormat="1" ht="24" hidden="1" customHeight="1" x14ac:dyDescent="0.35">
      <c r="B447" s="6" t="s">
        <v>199</v>
      </c>
      <c r="C447" s="97" t="s">
        <v>242</v>
      </c>
      <c r="D447" s="97"/>
      <c r="E447" s="97"/>
      <c r="F447" s="97"/>
      <c r="G447" s="95">
        <v>0</v>
      </c>
      <c r="H447" s="96"/>
      <c r="I447" s="11"/>
      <c r="J447" s="11"/>
      <c r="K447" s="11"/>
      <c r="L447" s="11"/>
      <c r="M447" s="11"/>
      <c r="P447" s="35"/>
    </row>
    <row r="448" spans="2:16" s="10" customFormat="1" ht="24" hidden="1" customHeight="1" x14ac:dyDescent="0.35">
      <c r="B448" s="6" t="s">
        <v>243</v>
      </c>
      <c r="C448" s="97" t="s">
        <v>244</v>
      </c>
      <c r="D448" s="97"/>
      <c r="E448" s="97"/>
      <c r="F448" s="97"/>
      <c r="G448" s="95">
        <v>0</v>
      </c>
      <c r="H448" s="96"/>
      <c r="I448" s="11"/>
      <c r="J448" s="11"/>
      <c r="K448" s="11"/>
      <c r="L448" s="11"/>
      <c r="M448" s="11"/>
      <c r="P448" s="35"/>
    </row>
    <row r="449" spans="1:16" s="10" customFormat="1" ht="24" hidden="1" customHeight="1" x14ac:dyDescent="0.35">
      <c r="B449" s="6" t="s">
        <v>245</v>
      </c>
      <c r="C449" s="97" t="s">
        <v>279</v>
      </c>
      <c r="D449" s="97"/>
      <c r="E449" s="97"/>
      <c r="F449" s="97"/>
      <c r="G449" s="95">
        <v>0</v>
      </c>
      <c r="H449" s="96"/>
      <c r="I449" s="11"/>
      <c r="J449" s="11"/>
      <c r="K449" s="11"/>
      <c r="L449" s="11"/>
      <c r="M449" s="11"/>
      <c r="P449" s="35"/>
    </row>
    <row r="450" spans="1:16" s="10" customFormat="1" ht="24" hidden="1" customHeight="1" x14ac:dyDescent="0.35">
      <c r="B450" s="6" t="s">
        <v>246</v>
      </c>
      <c r="C450" s="97" t="s">
        <v>247</v>
      </c>
      <c r="D450" s="97"/>
      <c r="E450" s="97"/>
      <c r="F450" s="97"/>
      <c r="G450" s="95">
        <v>0</v>
      </c>
      <c r="H450" s="96"/>
      <c r="I450" s="11"/>
      <c r="J450" s="11"/>
      <c r="K450" s="11"/>
      <c r="L450" s="11"/>
      <c r="M450" s="11"/>
      <c r="P450" s="35"/>
    </row>
    <row r="451" spans="1:16" s="10" customFormat="1" ht="24" hidden="1" customHeight="1" x14ac:dyDescent="0.35">
      <c r="B451" s="6" t="s">
        <v>248</v>
      </c>
      <c r="C451" s="97" t="s">
        <v>249</v>
      </c>
      <c r="D451" s="97"/>
      <c r="E451" s="97"/>
      <c r="F451" s="97"/>
      <c r="G451" s="95">
        <v>0</v>
      </c>
      <c r="H451" s="96"/>
      <c r="I451" s="11"/>
      <c r="J451" s="11"/>
      <c r="K451" s="11"/>
      <c r="L451" s="11"/>
      <c r="M451" s="11"/>
      <c r="P451" s="35"/>
    </row>
    <row r="452" spans="1:16" s="10" customFormat="1" x14ac:dyDescent="0.35">
      <c r="B452" s="6" t="s">
        <v>250</v>
      </c>
      <c r="C452" s="97" t="s">
        <v>251</v>
      </c>
      <c r="D452" s="97"/>
      <c r="E452" s="97"/>
      <c r="F452" s="97"/>
      <c r="G452" s="95">
        <f>11.98-6.62</f>
        <v>5.36</v>
      </c>
      <c r="H452" s="96"/>
      <c r="I452" s="11"/>
      <c r="J452" s="11"/>
      <c r="K452" s="11"/>
      <c r="L452" s="11"/>
      <c r="M452" s="11"/>
      <c r="P452" s="35"/>
    </row>
    <row r="453" spans="1:16" s="10" customFormat="1" ht="23.25" customHeight="1" x14ac:dyDescent="0.35">
      <c r="B453" s="8" t="s">
        <v>203</v>
      </c>
      <c r="C453" s="121" t="s">
        <v>252</v>
      </c>
      <c r="D453" s="121"/>
      <c r="E453" s="121"/>
      <c r="F453" s="121"/>
      <c r="G453" s="122">
        <f>+G422-G423+G445</f>
        <v>2796857440.3800001</v>
      </c>
      <c r="H453" s="123"/>
      <c r="I453" s="11"/>
      <c r="J453" s="173"/>
      <c r="K453" s="173"/>
      <c r="L453" s="39"/>
      <c r="M453" s="11"/>
      <c r="P453" s="35"/>
    </row>
    <row r="454" spans="1:16" s="10" customFormat="1" x14ac:dyDescent="0.35">
      <c r="A454" s="11"/>
      <c r="B454" s="11"/>
      <c r="C454" s="11"/>
      <c r="D454" s="11"/>
      <c r="E454" s="11"/>
      <c r="F454" s="11"/>
      <c r="G454" s="11"/>
      <c r="H454" s="11"/>
      <c r="I454" s="11"/>
      <c r="P454" s="35"/>
    </row>
    <row r="455" spans="1:16" s="10" customFormat="1" ht="39" customHeight="1" x14ac:dyDescent="0.35">
      <c r="A455" s="64" t="s">
        <v>310</v>
      </c>
      <c r="B455" s="64"/>
      <c r="C455" s="64"/>
      <c r="D455" s="64"/>
      <c r="E455" s="64"/>
      <c r="F455" s="64"/>
      <c r="G455" s="64"/>
      <c r="H455" s="64"/>
      <c r="I455" s="64"/>
      <c r="J455" s="64"/>
      <c r="K455" s="64"/>
      <c r="L455" s="64"/>
      <c r="M455" s="64"/>
      <c r="N455" s="65"/>
      <c r="O455" s="65"/>
      <c r="P455" s="35"/>
    </row>
  </sheetData>
  <mergeCells count="847">
    <mergeCell ref="B367:D367"/>
    <mergeCell ref="E367:F367"/>
    <mergeCell ref="G367:H367"/>
    <mergeCell ref="J367:K367"/>
    <mergeCell ref="M367:N367"/>
    <mergeCell ref="A275:O275"/>
    <mergeCell ref="A277:O277"/>
    <mergeCell ref="A279:O279"/>
    <mergeCell ref="A280:O280"/>
    <mergeCell ref="A282:O282"/>
    <mergeCell ref="A284:O284"/>
    <mergeCell ref="A285:O285"/>
    <mergeCell ref="A286:O286"/>
    <mergeCell ref="A290:O290"/>
    <mergeCell ref="A291:O291"/>
    <mergeCell ref="A292:O292"/>
    <mergeCell ref="A293:O293"/>
    <mergeCell ref="A295:O295"/>
    <mergeCell ref="A283:O283"/>
    <mergeCell ref="A281:O281"/>
    <mergeCell ref="A297:O297"/>
    <mergeCell ref="A298:O298"/>
    <mergeCell ref="A299:O299"/>
    <mergeCell ref="A300:O300"/>
    <mergeCell ref="A301:O301"/>
    <mergeCell ref="A302:O302"/>
    <mergeCell ref="A303:O303"/>
    <mergeCell ref="B67:D67"/>
    <mergeCell ref="E67:G67"/>
    <mergeCell ref="H67:I67"/>
    <mergeCell ref="B68:D68"/>
    <mergeCell ref="E68:G68"/>
    <mergeCell ref="H68:I68"/>
    <mergeCell ref="A294:O294"/>
    <mergeCell ref="A268:O268"/>
    <mergeCell ref="A269:O269"/>
    <mergeCell ref="A270:O270"/>
    <mergeCell ref="A271:O271"/>
    <mergeCell ref="A272:O272"/>
    <mergeCell ref="A273:O273"/>
    <mergeCell ref="A274:O274"/>
    <mergeCell ref="A276:O276"/>
    <mergeCell ref="A278:O278"/>
    <mergeCell ref="A287:O287"/>
    <mergeCell ref="C190:E190"/>
    <mergeCell ref="F190:G190"/>
    <mergeCell ref="C191:E191"/>
    <mergeCell ref="K101:N101"/>
    <mergeCell ref="K89:N89"/>
    <mergeCell ref="K90:N90"/>
    <mergeCell ref="K91:N91"/>
    <mergeCell ref="I96:J96"/>
    <mergeCell ref="B97:C97"/>
    <mergeCell ref="D97:F97"/>
    <mergeCell ref="G97:H97"/>
    <mergeCell ref="I97:J97"/>
    <mergeCell ref="B98:C98"/>
    <mergeCell ref="D98:F98"/>
    <mergeCell ref="G98:H98"/>
    <mergeCell ref="I98:J98"/>
    <mergeCell ref="B64:D64"/>
    <mergeCell ref="E64:G64"/>
    <mergeCell ref="H64:I64"/>
    <mergeCell ref="B65:D65"/>
    <mergeCell ref="E65:G65"/>
    <mergeCell ref="H65:I65"/>
    <mergeCell ref="B66:D66"/>
    <mergeCell ref="E66:G66"/>
    <mergeCell ref="H66:I66"/>
    <mergeCell ref="B61:D61"/>
    <mergeCell ref="E61:G61"/>
    <mergeCell ref="H61:I61"/>
    <mergeCell ref="B62:D62"/>
    <mergeCell ref="E62:G62"/>
    <mergeCell ref="H62:I62"/>
    <mergeCell ref="B63:D63"/>
    <mergeCell ref="E63:G63"/>
    <mergeCell ref="H63:I63"/>
    <mergeCell ref="B50:F50"/>
    <mergeCell ref="H50:I50"/>
    <mergeCell ref="J50:K50"/>
    <mergeCell ref="B51:G51"/>
    <mergeCell ref="H51:I51"/>
    <mergeCell ref="J51:K51"/>
    <mergeCell ref="B60:D60"/>
    <mergeCell ref="E60:G60"/>
    <mergeCell ref="H60:I60"/>
    <mergeCell ref="A45:O45"/>
    <mergeCell ref="B47:G47"/>
    <mergeCell ref="H47:I47"/>
    <mergeCell ref="J47:K47"/>
    <mergeCell ref="B48:G48"/>
    <mergeCell ref="H48:I48"/>
    <mergeCell ref="J48:K48"/>
    <mergeCell ref="B49:F49"/>
    <mergeCell ref="H49:I49"/>
    <mergeCell ref="J49:K49"/>
    <mergeCell ref="B40:F40"/>
    <mergeCell ref="H40:I40"/>
    <mergeCell ref="J40:K40"/>
    <mergeCell ref="B41:F41"/>
    <mergeCell ref="H41:I41"/>
    <mergeCell ref="J41:K41"/>
    <mergeCell ref="B42:G42"/>
    <mergeCell ref="H42:I42"/>
    <mergeCell ref="J42:K42"/>
    <mergeCell ref="B33:F33"/>
    <mergeCell ref="G33:H33"/>
    <mergeCell ref="I33:J33"/>
    <mergeCell ref="A36:O36"/>
    <mergeCell ref="B38:G38"/>
    <mergeCell ref="H38:I38"/>
    <mergeCell ref="J38:K38"/>
    <mergeCell ref="B39:G39"/>
    <mergeCell ref="H39:I39"/>
    <mergeCell ref="J39:K39"/>
    <mergeCell ref="B30:F30"/>
    <mergeCell ref="G30:H30"/>
    <mergeCell ref="I30:J30"/>
    <mergeCell ref="B31:F31"/>
    <mergeCell ref="G31:H31"/>
    <mergeCell ref="I31:J31"/>
    <mergeCell ref="B32:F32"/>
    <mergeCell ref="G32:H32"/>
    <mergeCell ref="I32:J32"/>
    <mergeCell ref="B23:F23"/>
    <mergeCell ref="G23:H23"/>
    <mergeCell ref="I23:J23"/>
    <mergeCell ref="A26:O26"/>
    <mergeCell ref="B28:F28"/>
    <mergeCell ref="G28:H28"/>
    <mergeCell ref="I28:J28"/>
    <mergeCell ref="B29:F29"/>
    <mergeCell ref="G29:H29"/>
    <mergeCell ref="I29:J29"/>
    <mergeCell ref="B20:F20"/>
    <mergeCell ref="G20:H20"/>
    <mergeCell ref="I20:J20"/>
    <mergeCell ref="B21:F21"/>
    <mergeCell ref="G21:H21"/>
    <mergeCell ref="I21:J21"/>
    <mergeCell ref="B22:F22"/>
    <mergeCell ref="G22:H22"/>
    <mergeCell ref="I22:J22"/>
    <mergeCell ref="B17:F17"/>
    <mergeCell ref="G17:H17"/>
    <mergeCell ref="I17:J17"/>
    <mergeCell ref="B18:F18"/>
    <mergeCell ref="G18:H18"/>
    <mergeCell ref="I18:J18"/>
    <mergeCell ref="B19:F19"/>
    <mergeCell ref="G19:H19"/>
    <mergeCell ref="I19:J19"/>
    <mergeCell ref="B366:D366"/>
    <mergeCell ref="E366:F366"/>
    <mergeCell ref="G366:H366"/>
    <mergeCell ref="J366:K366"/>
    <mergeCell ref="M366:N366"/>
    <mergeCell ref="B368:D368"/>
    <mergeCell ref="E368:F368"/>
    <mergeCell ref="G368:H368"/>
    <mergeCell ref="A307:I307"/>
    <mergeCell ref="A310:C310"/>
    <mergeCell ref="D310:F310"/>
    <mergeCell ref="G310:I310"/>
    <mergeCell ref="A311:C311"/>
    <mergeCell ref="D311:F311"/>
    <mergeCell ref="G311:I311"/>
    <mergeCell ref="A312:C312"/>
    <mergeCell ref="D312:F312"/>
    <mergeCell ref="G312:I312"/>
    <mergeCell ref="A313:C313"/>
    <mergeCell ref="D313:F313"/>
    <mergeCell ref="G313:I313"/>
    <mergeCell ref="A314:C314"/>
    <mergeCell ref="D314:F314"/>
    <mergeCell ref="G314:I314"/>
    <mergeCell ref="G369:H369"/>
    <mergeCell ref="J369:K369"/>
    <mergeCell ref="M369:N369"/>
    <mergeCell ref="B370:D370"/>
    <mergeCell ref="E370:F370"/>
    <mergeCell ref="G370:H370"/>
    <mergeCell ref="J370:K370"/>
    <mergeCell ref="M370:N370"/>
    <mergeCell ref="B371:D371"/>
    <mergeCell ref="E371:F371"/>
    <mergeCell ref="G371:H371"/>
    <mergeCell ref="J371:K371"/>
    <mergeCell ref="M371:N371"/>
    <mergeCell ref="F203:I203"/>
    <mergeCell ref="J203:K203"/>
    <mergeCell ref="N206:O206"/>
    <mergeCell ref="B122:C122"/>
    <mergeCell ref="J122:K122"/>
    <mergeCell ref="L122:M122"/>
    <mergeCell ref="B133:N133"/>
    <mergeCell ref="D122:F122"/>
    <mergeCell ref="H122:I122"/>
    <mergeCell ref="J206:K206"/>
    <mergeCell ref="B153:O153"/>
    <mergeCell ref="H161:I161"/>
    <mergeCell ref="B162:G162"/>
    <mergeCell ref="H162:I162"/>
    <mergeCell ref="C172:E172"/>
    <mergeCell ref="L203:M203"/>
    <mergeCell ref="F189:G189"/>
    <mergeCell ref="B125:C125"/>
    <mergeCell ref="H125:I125"/>
    <mergeCell ref="J125:K125"/>
    <mergeCell ref="L125:M125"/>
    <mergeCell ref="B135:N135"/>
    <mergeCell ref="C143:F143"/>
    <mergeCell ref="G143:H143"/>
    <mergeCell ref="B226:I226"/>
    <mergeCell ref="N204:O204"/>
    <mergeCell ref="N205:O205"/>
    <mergeCell ref="C206:E206"/>
    <mergeCell ref="F206:I206"/>
    <mergeCell ref="A212:O212"/>
    <mergeCell ref="A213:O213"/>
    <mergeCell ref="N207:O207"/>
    <mergeCell ref="B208:B210"/>
    <mergeCell ref="C208:E210"/>
    <mergeCell ref="F208:I208"/>
    <mergeCell ref="J208:K210"/>
    <mergeCell ref="A214:O214"/>
    <mergeCell ref="A215:O215"/>
    <mergeCell ref="L208:M210"/>
    <mergeCell ref="L207:M207"/>
    <mergeCell ref="I143:J143"/>
    <mergeCell ref="A140:O140"/>
    <mergeCell ref="C141:F141"/>
    <mergeCell ref="G141:H141"/>
    <mergeCell ref="I141:J141"/>
    <mergeCell ref="C142:F142"/>
    <mergeCell ref="G142:H142"/>
    <mergeCell ref="I142:J142"/>
    <mergeCell ref="J126:K126"/>
    <mergeCell ref="L126:M126"/>
    <mergeCell ref="F193:G193"/>
    <mergeCell ref="C202:E202"/>
    <mergeCell ref="F172:G172"/>
    <mergeCell ref="H172:K172"/>
    <mergeCell ref="L172:M172"/>
    <mergeCell ref="C174:E174"/>
    <mergeCell ref="F174:G174"/>
    <mergeCell ref="L174:M174"/>
    <mergeCell ref="C176:E176"/>
    <mergeCell ref="F176:G176"/>
    <mergeCell ref="L176:M176"/>
    <mergeCell ref="C179:E179"/>
    <mergeCell ref="F175:G175"/>
    <mergeCell ref="L173:M173"/>
    <mergeCell ref="F202:I202"/>
    <mergeCell ref="B196:E196"/>
    <mergeCell ref="H191:L191"/>
    <mergeCell ref="H192:L192"/>
    <mergeCell ref="H193:L193"/>
    <mergeCell ref="H194:L194"/>
    <mergeCell ref="H195:L195"/>
    <mergeCell ref="A455:O455"/>
    <mergeCell ref="C194:E194"/>
    <mergeCell ref="F194:G194"/>
    <mergeCell ref="N208:O210"/>
    <mergeCell ref="F209:I209"/>
    <mergeCell ref="F210:I210"/>
    <mergeCell ref="J202:K202"/>
    <mergeCell ref="L202:M202"/>
    <mergeCell ref="N202:O202"/>
    <mergeCell ref="L206:M206"/>
    <mergeCell ref="N203:O203"/>
    <mergeCell ref="C204:E204"/>
    <mergeCell ref="F204:I204"/>
    <mergeCell ref="J204:K204"/>
    <mergeCell ref="J229:K229"/>
    <mergeCell ref="L229:M229"/>
    <mergeCell ref="H236:J236"/>
    <mergeCell ref="A239:O239"/>
    <mergeCell ref="H196:L196"/>
    <mergeCell ref="F205:I205"/>
    <mergeCell ref="L204:M204"/>
    <mergeCell ref="J205:K205"/>
    <mergeCell ref="L205:M205"/>
    <mergeCell ref="J453:K453"/>
    <mergeCell ref="B235:E235"/>
    <mergeCell ref="B121:C121"/>
    <mergeCell ref="B89:C89"/>
    <mergeCell ref="D89:F89"/>
    <mergeCell ref="G89:H89"/>
    <mergeCell ref="I89:J89"/>
    <mergeCell ref="B99:C99"/>
    <mergeCell ref="D99:F99"/>
    <mergeCell ref="G99:H99"/>
    <mergeCell ref="D100:F100"/>
    <mergeCell ref="G100:H100"/>
    <mergeCell ref="I100:J100"/>
    <mergeCell ref="B93:C93"/>
    <mergeCell ref="D93:F93"/>
    <mergeCell ref="G93:H93"/>
    <mergeCell ref="I93:J93"/>
    <mergeCell ref="B94:C94"/>
    <mergeCell ref="D94:F94"/>
    <mergeCell ref="G94:H94"/>
    <mergeCell ref="J120:K120"/>
    <mergeCell ref="B102:C102"/>
    <mergeCell ref="D102:F102"/>
    <mergeCell ref="G102:H102"/>
    <mergeCell ref="I102:J102"/>
    <mergeCell ref="A12:O12"/>
    <mergeCell ref="B14:F14"/>
    <mergeCell ref="G14:H14"/>
    <mergeCell ref="K92:N92"/>
    <mergeCell ref="K93:N93"/>
    <mergeCell ref="K94:N94"/>
    <mergeCell ref="I91:J91"/>
    <mergeCell ref="B92:C92"/>
    <mergeCell ref="B90:C90"/>
    <mergeCell ref="D90:F90"/>
    <mergeCell ref="G90:H90"/>
    <mergeCell ref="I90:J90"/>
    <mergeCell ref="I92:J92"/>
    <mergeCell ref="I94:J94"/>
    <mergeCell ref="I14:J14"/>
    <mergeCell ref="B15:F15"/>
    <mergeCell ref="G15:H15"/>
    <mergeCell ref="I15:J15"/>
    <mergeCell ref="B16:F16"/>
    <mergeCell ref="G16:H16"/>
    <mergeCell ref="I16:J16"/>
    <mergeCell ref="G82:H82"/>
    <mergeCell ref="B88:C88"/>
    <mergeCell ref="D88:F88"/>
    <mergeCell ref="A1:O1"/>
    <mergeCell ref="A2:O2"/>
    <mergeCell ref="A3:O3"/>
    <mergeCell ref="A4:O4"/>
    <mergeCell ref="D78:F78"/>
    <mergeCell ref="G78:H78"/>
    <mergeCell ref="I78:J78"/>
    <mergeCell ref="B91:C91"/>
    <mergeCell ref="D91:F91"/>
    <mergeCell ref="K87:N87"/>
    <mergeCell ref="K88:N88"/>
    <mergeCell ref="D79:F79"/>
    <mergeCell ref="G79:H79"/>
    <mergeCell ref="I79:J79"/>
    <mergeCell ref="D80:F80"/>
    <mergeCell ref="G80:H80"/>
    <mergeCell ref="I80:J80"/>
    <mergeCell ref="D81:F81"/>
    <mergeCell ref="G81:H81"/>
    <mergeCell ref="I81:J81"/>
    <mergeCell ref="C82:F82"/>
    <mergeCell ref="B87:C87"/>
    <mergeCell ref="D87:F87"/>
    <mergeCell ref="G87:H87"/>
    <mergeCell ref="G88:H88"/>
    <mergeCell ref="I88:J88"/>
    <mergeCell ref="D92:F92"/>
    <mergeCell ref="G92:H92"/>
    <mergeCell ref="I87:J87"/>
    <mergeCell ref="G91:H91"/>
    <mergeCell ref="B95:C95"/>
    <mergeCell ref="I95:J95"/>
    <mergeCell ref="B96:C96"/>
    <mergeCell ref="D96:F96"/>
    <mergeCell ref="G96:H96"/>
    <mergeCell ref="D95:F95"/>
    <mergeCell ref="G95:H95"/>
    <mergeCell ref="K100:N100"/>
    <mergeCell ref="I103:J103"/>
    <mergeCell ref="G105:H105"/>
    <mergeCell ref="I105:J105"/>
    <mergeCell ref="D104:F104"/>
    <mergeCell ref="G104:H104"/>
    <mergeCell ref="B104:C104"/>
    <mergeCell ref="K95:N95"/>
    <mergeCell ref="K96:N96"/>
    <mergeCell ref="I99:J99"/>
    <mergeCell ref="B100:C100"/>
    <mergeCell ref="K105:N105"/>
    <mergeCell ref="B101:C101"/>
    <mergeCell ref="D101:F101"/>
    <mergeCell ref="G101:H101"/>
    <mergeCell ref="K98:N98"/>
    <mergeCell ref="K102:N102"/>
    <mergeCell ref="K103:N103"/>
    <mergeCell ref="K104:N104"/>
    <mergeCell ref="B120:C120"/>
    <mergeCell ref="J121:K121"/>
    <mergeCell ref="L121:M121"/>
    <mergeCell ref="B118:C118"/>
    <mergeCell ref="D118:F118"/>
    <mergeCell ref="I101:J101"/>
    <mergeCell ref="B109:N109"/>
    <mergeCell ref="A115:O115"/>
    <mergeCell ref="B117:C117"/>
    <mergeCell ref="B106:H106"/>
    <mergeCell ref="I106:J106"/>
    <mergeCell ref="H118:I118"/>
    <mergeCell ref="H117:I117"/>
    <mergeCell ref="B113:N113"/>
    <mergeCell ref="J118:K118"/>
    <mergeCell ref="K106:N106"/>
    <mergeCell ref="H121:I121"/>
    <mergeCell ref="B119:C119"/>
    <mergeCell ref="H119:I119"/>
    <mergeCell ref="J119:K119"/>
    <mergeCell ref="L119:M119"/>
    <mergeCell ref="H120:I120"/>
    <mergeCell ref="L120:M120"/>
    <mergeCell ref="L118:M118"/>
    <mergeCell ref="C161:G161"/>
    <mergeCell ref="K99:N99"/>
    <mergeCell ref="B128:N128"/>
    <mergeCell ref="B129:N129"/>
    <mergeCell ref="B131:N131"/>
    <mergeCell ref="B132:N132"/>
    <mergeCell ref="B123:C123"/>
    <mergeCell ref="D123:F123"/>
    <mergeCell ref="H123:I123"/>
    <mergeCell ref="J123:K123"/>
    <mergeCell ref="L123:M123"/>
    <mergeCell ref="B124:C124"/>
    <mergeCell ref="H124:I124"/>
    <mergeCell ref="J124:K124"/>
    <mergeCell ref="L124:M124"/>
    <mergeCell ref="B130:N130"/>
    <mergeCell ref="D121:F121"/>
    <mergeCell ref="B103:C103"/>
    <mergeCell ref="D103:F103"/>
    <mergeCell ref="G103:H103"/>
    <mergeCell ref="I104:J104"/>
    <mergeCell ref="B105:C105"/>
    <mergeCell ref="D105:F105"/>
    <mergeCell ref="B108:N108"/>
    <mergeCell ref="B110:N110"/>
    <mergeCell ref="J117:K117"/>
    <mergeCell ref="L117:M117"/>
    <mergeCell ref="C175:E175"/>
    <mergeCell ref="H182:K182"/>
    <mergeCell ref="L182:M182"/>
    <mergeCell ref="A146:O146"/>
    <mergeCell ref="B147:O147"/>
    <mergeCell ref="B148:O148"/>
    <mergeCell ref="B150:O150"/>
    <mergeCell ref="A152:O152"/>
    <mergeCell ref="F173:G173"/>
    <mergeCell ref="L177:M177"/>
    <mergeCell ref="C178:E178"/>
    <mergeCell ref="L178:M178"/>
    <mergeCell ref="L179:M179"/>
    <mergeCell ref="L175:M175"/>
    <mergeCell ref="F179:G179"/>
    <mergeCell ref="C177:E177"/>
    <mergeCell ref="F177:G177"/>
    <mergeCell ref="A166:O166"/>
    <mergeCell ref="B114:N114"/>
    <mergeCell ref="D117:G117"/>
    <mergeCell ref="D119:G119"/>
    <mergeCell ref="J233:K233"/>
    <mergeCell ref="F178:G178"/>
    <mergeCell ref="C195:E195"/>
    <mergeCell ref="F195:G195"/>
    <mergeCell ref="C188:E188"/>
    <mergeCell ref="F188:G188"/>
    <mergeCell ref="F182:G182"/>
    <mergeCell ref="A216:O216"/>
    <mergeCell ref="A217:O217"/>
    <mergeCell ref="A224:O224"/>
    <mergeCell ref="C189:E189"/>
    <mergeCell ref="A187:O187"/>
    <mergeCell ref="C192:E192"/>
    <mergeCell ref="F196:G196"/>
    <mergeCell ref="C205:E205"/>
    <mergeCell ref="B227:I227"/>
    <mergeCell ref="C180:E180"/>
    <mergeCell ref="F180:G180"/>
    <mergeCell ref="B228:I228"/>
    <mergeCell ref="H190:L190"/>
    <mergeCell ref="H188:L188"/>
    <mergeCell ref="H189:L189"/>
    <mergeCell ref="F192:G192"/>
    <mergeCell ref="C193:E193"/>
    <mergeCell ref="B249:D249"/>
    <mergeCell ref="B248:D248"/>
    <mergeCell ref="E248:G248"/>
    <mergeCell ref="H248:J248"/>
    <mergeCell ref="B251:D251"/>
    <mergeCell ref="E251:G251"/>
    <mergeCell ref="H251:J251"/>
    <mergeCell ref="B252:D252"/>
    <mergeCell ref="E252:G252"/>
    <mergeCell ref="H252:J252"/>
    <mergeCell ref="H250:J250"/>
    <mergeCell ref="E249:G249"/>
    <mergeCell ref="H249:J249"/>
    <mergeCell ref="F236:G236"/>
    <mergeCell ref="F191:G191"/>
    <mergeCell ref="J207:K207"/>
    <mergeCell ref="C207:E207"/>
    <mergeCell ref="F207:I207"/>
    <mergeCell ref="C203:E203"/>
    <mergeCell ref="L180:M180"/>
    <mergeCell ref="B182:E182"/>
    <mergeCell ref="B231:I231"/>
    <mergeCell ref="L231:M231"/>
    <mergeCell ref="J228:K228"/>
    <mergeCell ref="L228:M228"/>
    <mergeCell ref="J230:K230"/>
    <mergeCell ref="L230:M230"/>
    <mergeCell ref="J231:K231"/>
    <mergeCell ref="L233:M233"/>
    <mergeCell ref="J227:K227"/>
    <mergeCell ref="B229:I229"/>
    <mergeCell ref="B230:I230"/>
    <mergeCell ref="B232:I232"/>
    <mergeCell ref="J232:K232"/>
    <mergeCell ref="L232:M232"/>
    <mergeCell ref="J226:K226"/>
    <mergeCell ref="L226:M226"/>
    <mergeCell ref="A255:O255"/>
    <mergeCell ref="B259:E259"/>
    <mergeCell ref="F259:H259"/>
    <mergeCell ref="A329:O329"/>
    <mergeCell ref="B330:D331"/>
    <mergeCell ref="E330:F331"/>
    <mergeCell ref="G330:I330"/>
    <mergeCell ref="J330:L331"/>
    <mergeCell ref="M330:O331"/>
    <mergeCell ref="G331:H331"/>
    <mergeCell ref="B257:E257"/>
    <mergeCell ref="F257:H257"/>
    <mergeCell ref="A296:O296"/>
    <mergeCell ref="A308:C308"/>
    <mergeCell ref="D308:F308"/>
    <mergeCell ref="G308:I308"/>
    <mergeCell ref="A309:C309"/>
    <mergeCell ref="D309:F309"/>
    <mergeCell ref="G309:I309"/>
    <mergeCell ref="A316:C316"/>
    <mergeCell ref="D316:F316"/>
    <mergeCell ref="G316:I316"/>
    <mergeCell ref="A317:C317"/>
    <mergeCell ref="D317:F317"/>
    <mergeCell ref="B264:E264"/>
    <mergeCell ref="F264:H264"/>
    <mergeCell ref="B265:E265"/>
    <mergeCell ref="F265:H265"/>
    <mergeCell ref="A319:O319"/>
    <mergeCell ref="B260:E260"/>
    <mergeCell ref="F260:H260"/>
    <mergeCell ref="B262:E262"/>
    <mergeCell ref="B334:D334"/>
    <mergeCell ref="E334:F334"/>
    <mergeCell ref="G334:H334"/>
    <mergeCell ref="J334:L334"/>
    <mergeCell ref="M334:O334"/>
    <mergeCell ref="F262:H262"/>
    <mergeCell ref="B263:E263"/>
    <mergeCell ref="F263:H263"/>
    <mergeCell ref="G317:I317"/>
    <mergeCell ref="A315:C315"/>
    <mergeCell ref="D315:F315"/>
    <mergeCell ref="G315:I315"/>
    <mergeCell ref="A288:O288"/>
    <mergeCell ref="A289:O289"/>
    <mergeCell ref="A304:O304"/>
    <mergeCell ref="M332:O332"/>
    <mergeCell ref="B333:D333"/>
    <mergeCell ref="E333:F333"/>
    <mergeCell ref="G333:H333"/>
    <mergeCell ref="J333:L333"/>
    <mergeCell ref="M333:O333"/>
    <mergeCell ref="B335:D335"/>
    <mergeCell ref="E335:F335"/>
    <mergeCell ref="G335:H335"/>
    <mergeCell ref="J335:L335"/>
    <mergeCell ref="M335:O335"/>
    <mergeCell ref="I394:J394"/>
    <mergeCell ref="K394:L394"/>
    <mergeCell ref="C393:F393"/>
    <mergeCell ref="G393:H393"/>
    <mergeCell ref="I393:J393"/>
    <mergeCell ref="K393:L393"/>
    <mergeCell ref="B332:D332"/>
    <mergeCell ref="E332:F332"/>
    <mergeCell ref="G332:H332"/>
    <mergeCell ref="J332:L332"/>
    <mergeCell ref="A340:O340"/>
    <mergeCell ref="B336:D336"/>
    <mergeCell ref="E336:F336"/>
    <mergeCell ref="G336:H336"/>
    <mergeCell ref="J336:L336"/>
    <mergeCell ref="M336:O336"/>
    <mergeCell ref="B337:D337"/>
    <mergeCell ref="M338:O338"/>
    <mergeCell ref="A376:O376"/>
    <mergeCell ref="A345:O345"/>
    <mergeCell ref="J368:K368"/>
    <mergeCell ref="M368:N368"/>
    <mergeCell ref="B369:D369"/>
    <mergeCell ref="E369:F369"/>
    <mergeCell ref="I391:J391"/>
    <mergeCell ref="K391:L391"/>
    <mergeCell ref="C392:F392"/>
    <mergeCell ref="G392:H392"/>
    <mergeCell ref="I392:J392"/>
    <mergeCell ref="K392:L392"/>
    <mergeCell ref="A374:O374"/>
    <mergeCell ref="A378:O378"/>
    <mergeCell ref="A389:O389"/>
    <mergeCell ref="A385:O385"/>
    <mergeCell ref="A380:O380"/>
    <mergeCell ref="A383:O383"/>
    <mergeCell ref="C391:F391"/>
    <mergeCell ref="A377:O377"/>
    <mergeCell ref="A384:O384"/>
    <mergeCell ref="A386:O386"/>
    <mergeCell ref="A382:O382"/>
    <mergeCell ref="G391:H391"/>
    <mergeCell ref="I398:J398"/>
    <mergeCell ref="C407:F407"/>
    <mergeCell ref="G407:H407"/>
    <mergeCell ref="C399:F399"/>
    <mergeCell ref="G399:H399"/>
    <mergeCell ref="I399:J399"/>
    <mergeCell ref="K399:L399"/>
    <mergeCell ref="B400:F400"/>
    <mergeCell ref="G400:H400"/>
    <mergeCell ref="I400:J400"/>
    <mergeCell ref="K400:L400"/>
    <mergeCell ref="K398:L398"/>
    <mergeCell ref="I401:J401"/>
    <mergeCell ref="I395:J395"/>
    <mergeCell ref="K395:L395"/>
    <mergeCell ref="C396:F396"/>
    <mergeCell ref="G396:H396"/>
    <mergeCell ref="I396:J396"/>
    <mergeCell ref="K396:L396"/>
    <mergeCell ref="C410:F410"/>
    <mergeCell ref="C408:F408"/>
    <mergeCell ref="G408:H408"/>
    <mergeCell ref="C409:F409"/>
    <mergeCell ref="G409:H409"/>
    <mergeCell ref="B404:F404"/>
    <mergeCell ref="G404:H404"/>
    <mergeCell ref="C405:F405"/>
    <mergeCell ref="G405:H405"/>
    <mergeCell ref="C406:F406"/>
    <mergeCell ref="G406:H406"/>
    <mergeCell ref="G410:H410"/>
    <mergeCell ref="C397:F397"/>
    <mergeCell ref="G397:H397"/>
    <mergeCell ref="I397:J397"/>
    <mergeCell ref="K397:L397"/>
    <mergeCell ref="C398:F398"/>
    <mergeCell ref="G398:H398"/>
    <mergeCell ref="C452:F452"/>
    <mergeCell ref="G452:H452"/>
    <mergeCell ref="G451:H451"/>
    <mergeCell ref="G448:H448"/>
    <mergeCell ref="C443:F443"/>
    <mergeCell ref="G443:H443"/>
    <mergeCell ref="C444:F444"/>
    <mergeCell ref="G444:H444"/>
    <mergeCell ref="C395:F395"/>
    <mergeCell ref="G395:H395"/>
    <mergeCell ref="C445:F445"/>
    <mergeCell ref="G445:H445"/>
    <mergeCell ref="C440:F440"/>
    <mergeCell ref="G440:H440"/>
    <mergeCell ref="C411:F411"/>
    <mergeCell ref="G411:H411"/>
    <mergeCell ref="C412:F412"/>
    <mergeCell ref="G412:H412"/>
    <mergeCell ref="C413:F413"/>
    <mergeCell ref="G413:H413"/>
    <mergeCell ref="C414:F414"/>
    <mergeCell ref="G414:H414"/>
    <mergeCell ref="C415:F415"/>
    <mergeCell ref="G415:H415"/>
    <mergeCell ref="C453:F453"/>
    <mergeCell ref="G453:H453"/>
    <mergeCell ref="C438:F438"/>
    <mergeCell ref="G438:H438"/>
    <mergeCell ref="C439:F439"/>
    <mergeCell ref="G439:H439"/>
    <mergeCell ref="C434:F434"/>
    <mergeCell ref="G434:H434"/>
    <mergeCell ref="C435:F435"/>
    <mergeCell ref="G435:H435"/>
    <mergeCell ref="C436:F436"/>
    <mergeCell ref="G436:H436"/>
    <mergeCell ref="C437:F437"/>
    <mergeCell ref="C449:F449"/>
    <mergeCell ref="G449:H449"/>
    <mergeCell ref="C441:F441"/>
    <mergeCell ref="G441:H441"/>
    <mergeCell ref="C442:F442"/>
    <mergeCell ref="G442:H442"/>
    <mergeCell ref="C446:F446"/>
    <mergeCell ref="G446:H446"/>
    <mergeCell ref="C447:F447"/>
    <mergeCell ref="G447:H447"/>
    <mergeCell ref="C448:F448"/>
    <mergeCell ref="C416:F416"/>
    <mergeCell ref="G416:H416"/>
    <mergeCell ref="C417:F417"/>
    <mergeCell ref="C422:F422"/>
    <mergeCell ref="G422:H422"/>
    <mergeCell ref="C423:F423"/>
    <mergeCell ref="G423:H423"/>
    <mergeCell ref="C424:F424"/>
    <mergeCell ref="B421:F421"/>
    <mergeCell ref="M362:N362"/>
    <mergeCell ref="M363:N363"/>
    <mergeCell ref="M364:N364"/>
    <mergeCell ref="M365:N365"/>
    <mergeCell ref="A346:O346"/>
    <mergeCell ref="A348:O348"/>
    <mergeCell ref="A347:O347"/>
    <mergeCell ref="A349:O349"/>
    <mergeCell ref="A351:O351"/>
    <mergeCell ref="A350:O350"/>
    <mergeCell ref="A352:O352"/>
    <mergeCell ref="B362:D362"/>
    <mergeCell ref="E365:F365"/>
    <mergeCell ref="B364:D364"/>
    <mergeCell ref="E364:F364"/>
    <mergeCell ref="B361:D361"/>
    <mergeCell ref="E361:F361"/>
    <mergeCell ref="G361:H361"/>
    <mergeCell ref="J361:K361"/>
    <mergeCell ref="M361:N361"/>
    <mergeCell ref="E338:F338"/>
    <mergeCell ref="G338:H338"/>
    <mergeCell ref="J338:L338"/>
    <mergeCell ref="B360:D360"/>
    <mergeCell ref="E360:F360"/>
    <mergeCell ref="G360:H360"/>
    <mergeCell ref="J360:K360"/>
    <mergeCell ref="A357:O357"/>
    <mergeCell ref="A344:O344"/>
    <mergeCell ref="A343:O343"/>
    <mergeCell ref="A341:O341"/>
    <mergeCell ref="A342:O342"/>
    <mergeCell ref="M358:N358"/>
    <mergeCell ref="M360:N360"/>
    <mergeCell ref="G358:H358"/>
    <mergeCell ref="J358:K358"/>
    <mergeCell ref="G359:H359"/>
    <mergeCell ref="J359:K359"/>
    <mergeCell ref="B358:D358"/>
    <mergeCell ref="G437:H437"/>
    <mergeCell ref="C450:F450"/>
    <mergeCell ref="B363:D363"/>
    <mergeCell ref="B365:D365"/>
    <mergeCell ref="M372:N372"/>
    <mergeCell ref="K97:N97"/>
    <mergeCell ref="B111:N111"/>
    <mergeCell ref="L181:M181"/>
    <mergeCell ref="B233:I233"/>
    <mergeCell ref="B144:F144"/>
    <mergeCell ref="G144:H144"/>
    <mergeCell ref="I144:J144"/>
    <mergeCell ref="B149:O149"/>
    <mergeCell ref="C181:E181"/>
    <mergeCell ref="E358:F358"/>
    <mergeCell ref="E359:F359"/>
    <mergeCell ref="E362:F362"/>
    <mergeCell ref="E363:F363"/>
    <mergeCell ref="E372:F372"/>
    <mergeCell ref="B112:N112"/>
    <mergeCell ref="F235:G235"/>
    <mergeCell ref="H235:J235"/>
    <mergeCell ref="B372:D372"/>
    <mergeCell ref="G417:H417"/>
    <mergeCell ref="C431:F431"/>
    <mergeCell ref="G431:H431"/>
    <mergeCell ref="C432:F432"/>
    <mergeCell ref="G432:H432"/>
    <mergeCell ref="C433:F433"/>
    <mergeCell ref="G433:H433"/>
    <mergeCell ref="G421:H421"/>
    <mergeCell ref="G428:H428"/>
    <mergeCell ref="C429:F429"/>
    <mergeCell ref="G429:H429"/>
    <mergeCell ref="C430:F430"/>
    <mergeCell ref="G430:H430"/>
    <mergeCell ref="C425:F425"/>
    <mergeCell ref="G425:H425"/>
    <mergeCell ref="C426:F426"/>
    <mergeCell ref="G426:H426"/>
    <mergeCell ref="C427:F427"/>
    <mergeCell ref="G427:H427"/>
    <mergeCell ref="C428:F428"/>
    <mergeCell ref="G424:H424"/>
    <mergeCell ref="C394:F394"/>
    <mergeCell ref="G394:H394"/>
    <mergeCell ref="B338:D338"/>
    <mergeCell ref="G450:H450"/>
    <mergeCell ref="C451:F451"/>
    <mergeCell ref="M359:N359"/>
    <mergeCell ref="B359:D359"/>
    <mergeCell ref="E337:F337"/>
    <mergeCell ref="G337:H337"/>
    <mergeCell ref="J337:L337"/>
    <mergeCell ref="M337:O337"/>
    <mergeCell ref="A379:O379"/>
    <mergeCell ref="A381:O381"/>
    <mergeCell ref="A375:O375"/>
    <mergeCell ref="G363:H363"/>
    <mergeCell ref="J363:K363"/>
    <mergeCell ref="G364:H364"/>
    <mergeCell ref="J364:K364"/>
    <mergeCell ref="G365:H365"/>
    <mergeCell ref="J365:K365"/>
    <mergeCell ref="G362:H362"/>
    <mergeCell ref="J362:K362"/>
    <mergeCell ref="G372:H372"/>
    <mergeCell ref="J372:K372"/>
    <mergeCell ref="D120:G120"/>
    <mergeCell ref="D124:G124"/>
    <mergeCell ref="D125:G125"/>
    <mergeCell ref="B126:G126"/>
    <mergeCell ref="H126:I126"/>
    <mergeCell ref="A158:O158"/>
    <mergeCell ref="A323:O323"/>
    <mergeCell ref="E250:G250"/>
    <mergeCell ref="A246:O246"/>
    <mergeCell ref="B236:E236"/>
    <mergeCell ref="L227:M227"/>
    <mergeCell ref="B134:N134"/>
    <mergeCell ref="A267:O267"/>
    <mergeCell ref="F181:G181"/>
    <mergeCell ref="C160:G160"/>
    <mergeCell ref="H160:I160"/>
    <mergeCell ref="C173:E173"/>
    <mergeCell ref="B258:E258"/>
    <mergeCell ref="F258:H258"/>
    <mergeCell ref="B250:D250"/>
    <mergeCell ref="H175:K181"/>
    <mergeCell ref="H173:K174"/>
    <mergeCell ref="B261:E261"/>
    <mergeCell ref="F261:H261"/>
  </mergeCells>
  <phoneticPr fontId="16" type="noConversion"/>
  <pageMargins left="0.39370078740157483" right="0.39370078740157483" top="0.39370078740157483" bottom="0.39370078740157483" header="0.51181102362204722" footer="0.51181102362204722"/>
  <pageSetup scale="80" fitToHeight="0" orientation="landscape" r:id="rId1"/>
  <headerFooter>
    <oddFooter>&amp;R&amp;"Arial,Normal"&amp;8&amp;P/&amp;N</oddFooter>
  </headerFooter>
  <rowBreaks count="19" manualBreakCount="19">
    <brk id="34" max="14" man="1"/>
    <brk id="70" max="14" man="1"/>
    <brk id="96" max="14" man="1"/>
    <brk id="113" max="14" man="1"/>
    <brk id="149" max="14" man="1"/>
    <brk id="183" max="14" man="1"/>
    <brk id="197" max="14" man="1"/>
    <brk id="215" max="14" man="1"/>
    <brk id="240" max="14" man="1"/>
    <brk id="266" max="14" man="1"/>
    <brk id="285" max="14" man="1"/>
    <brk id="305" max="14" man="1"/>
    <brk id="324" max="14" man="1"/>
    <brk id="343" max="14" man="1"/>
    <brk id="353" max="14" man="1"/>
    <brk id="366" max="14" man="1"/>
    <brk id="378" max="14" man="1"/>
    <brk id="387" max="14" man="1"/>
    <brk id="401"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TSJ</vt:lpstr>
      <vt:lpstr>TSJ!_Hlk43911347</vt:lpstr>
      <vt:lpstr>TSJ!Área_de_impresión</vt:lpstr>
      <vt:lpstr>TSJ!Títulos_a_imprimir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CONTA08</dc:creator>
  <cp:lastModifiedBy>CONTA04</cp:lastModifiedBy>
  <cp:lastPrinted>2023-02-04T01:16:05Z</cp:lastPrinted>
  <dcterms:created xsi:type="dcterms:W3CDTF">2020-10-12T02:15:44Z</dcterms:created>
  <dcterms:modified xsi:type="dcterms:W3CDTF">2023-02-04T01:20:14Z</dcterms:modified>
</cp:coreProperties>
</file>